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always" codeName="ThisWorkbook"/>
  <mc:AlternateContent xmlns:mc="http://schemas.openxmlformats.org/markup-compatibility/2006">
    <mc:Choice Requires="x15">
      <x15ac:absPath xmlns:x15ac="http://schemas.microsoft.com/office/spreadsheetml/2010/11/ac" url="C:\Users\acurik\Documents\hockey pool\"/>
    </mc:Choice>
  </mc:AlternateContent>
  <xr:revisionPtr revIDLastSave="0" documentId="13_ncr:1_{60847092-475B-40DC-B501-0D45BE09CAF7}" xr6:coauthVersionLast="47" xr6:coauthVersionMax="47" xr10:uidLastSave="{00000000-0000-0000-0000-000000000000}"/>
  <bookViews>
    <workbookView xWindow="-17475" yWindow="16080" windowWidth="29040" windowHeight="17520" tabRatio="701" xr2:uid="{00000000-000D-0000-FFFF-FFFF00000000}"/>
  </bookViews>
  <sheets>
    <sheet name="Games and picks" sheetId="1" r:id="rId1"/>
    <sheet name="Standings" sheetId="2" r:id="rId2"/>
    <sheet name="Form Team stats" sheetId="3" r:id="rId3"/>
    <sheet name="Players Names" sheetId="8" r:id="rId4"/>
  </sheets>
  <externalReferences>
    <externalReference r:id="rId5"/>
  </externalReferences>
  <definedNames>
    <definedName name="_xlnm._FilterDatabase" localSheetId="2" hidden="1">'Form Team stats'!$A$1:$F$1</definedName>
    <definedName name="_xlnm._FilterDatabase" localSheetId="0" hidden="1">'Games and picks'!$R$1:$R$1116</definedName>
    <definedName name="_xlnm._FilterDatabase" localSheetId="1" hidden="1">Standings!$B$3:$D$3</definedName>
    <definedName name="cust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9" i="2" l="1"/>
  <c r="B51" i="2"/>
  <c r="B41" i="2"/>
  <c r="B33" i="2"/>
  <c r="B40" i="2"/>
  <c r="B55" i="2"/>
  <c r="B25" i="2"/>
  <c r="B11" i="2"/>
  <c r="B39" i="2"/>
  <c r="B56" i="2"/>
  <c r="E1391" i="1"/>
  <c r="C1388" i="1"/>
  <c r="B1388" i="1"/>
  <c r="A1388" i="1"/>
  <c r="D1388" i="1" s="1"/>
  <c r="D1387" i="1"/>
  <c r="C1387" i="1"/>
  <c r="B1387" i="1"/>
  <c r="A1387" i="1"/>
  <c r="D1386" i="1"/>
  <c r="C1386" i="1"/>
  <c r="B1386" i="1"/>
  <c r="F1386" i="1" s="1"/>
  <c r="A1386" i="1"/>
  <c r="C1385" i="1"/>
  <c r="B1385" i="1"/>
  <c r="A1385" i="1"/>
  <c r="D1385" i="1" s="1"/>
  <c r="D1384" i="1"/>
  <c r="C1384" i="1"/>
  <c r="B1384" i="1"/>
  <c r="A1384" i="1"/>
  <c r="D1383" i="1"/>
  <c r="C1383" i="1"/>
  <c r="B1383" i="1"/>
  <c r="A1383" i="1"/>
  <c r="D1382" i="1"/>
  <c r="C1382" i="1"/>
  <c r="B1382" i="1"/>
  <c r="A1382" i="1"/>
  <c r="A1405" i="1" s="1"/>
  <c r="C1381" i="1"/>
  <c r="B1381" i="1"/>
  <c r="A1381" i="1"/>
  <c r="A1404" i="1" s="1"/>
  <c r="C1380" i="1"/>
  <c r="B1380" i="1"/>
  <c r="A1380" i="1"/>
  <c r="D1380" i="1" s="1"/>
  <c r="D1379" i="1"/>
  <c r="C1379" i="1"/>
  <c r="F1379" i="1" s="1"/>
  <c r="B1379" i="1"/>
  <c r="A1379" i="1"/>
  <c r="C1378" i="1"/>
  <c r="B1378" i="1"/>
  <c r="A1378" i="1"/>
  <c r="D1378" i="1" s="1"/>
  <c r="C1377" i="1"/>
  <c r="B1377" i="1"/>
  <c r="A1377" i="1"/>
  <c r="D1377" i="1" s="1"/>
  <c r="D1376" i="1"/>
  <c r="C1376" i="1"/>
  <c r="B1376" i="1"/>
  <c r="A1376" i="1"/>
  <c r="C1375" i="1"/>
  <c r="B1375" i="1"/>
  <c r="A1375" i="1"/>
  <c r="D1375" i="1" s="1"/>
  <c r="C1374" i="1"/>
  <c r="B1374" i="1"/>
  <c r="A1374" i="1"/>
  <c r="A1397" i="1" s="1"/>
  <c r="D1373" i="1"/>
  <c r="C1373" i="1"/>
  <c r="B1373" i="1"/>
  <c r="A1373" i="1"/>
  <c r="B1372" i="1"/>
  <c r="E1529" i="1"/>
  <c r="F1528" i="1"/>
  <c r="C1526" i="1"/>
  <c r="B1526" i="1"/>
  <c r="C1525" i="1"/>
  <c r="B1525" i="1"/>
  <c r="C1524" i="1"/>
  <c r="B1524" i="1"/>
  <c r="C1523" i="1"/>
  <c r="B1523" i="1"/>
  <c r="C1522" i="1"/>
  <c r="B1522" i="1"/>
  <c r="C1521" i="1"/>
  <c r="B1521" i="1"/>
  <c r="C1520" i="1"/>
  <c r="B1520" i="1"/>
  <c r="C1519" i="1"/>
  <c r="B1519" i="1"/>
  <c r="C1518" i="1"/>
  <c r="B1518" i="1"/>
  <c r="C1517" i="1"/>
  <c r="B1517" i="1"/>
  <c r="C1516" i="1"/>
  <c r="B1516" i="1"/>
  <c r="C1515" i="1"/>
  <c r="B1515" i="1"/>
  <c r="C1514" i="1"/>
  <c r="B1514" i="1"/>
  <c r="C1513" i="1"/>
  <c r="B1513" i="1"/>
  <c r="C1512" i="1"/>
  <c r="B1512" i="1"/>
  <c r="C1511" i="1"/>
  <c r="B1511" i="1"/>
  <c r="B1510" i="1"/>
  <c r="E1506" i="1"/>
  <c r="F1505" i="1"/>
  <c r="C1503" i="1"/>
  <c r="B1503" i="1"/>
  <c r="C1502" i="1"/>
  <c r="B1502" i="1"/>
  <c r="C1501" i="1"/>
  <c r="B1501" i="1"/>
  <c r="C1500" i="1"/>
  <c r="B1500" i="1"/>
  <c r="C1499" i="1"/>
  <c r="B1499" i="1"/>
  <c r="C1498" i="1"/>
  <c r="B1498" i="1"/>
  <c r="C1497" i="1"/>
  <c r="B1497" i="1"/>
  <c r="C1496" i="1"/>
  <c r="B1496" i="1"/>
  <c r="C1495" i="1"/>
  <c r="B1495" i="1"/>
  <c r="C1494" i="1"/>
  <c r="B1494" i="1"/>
  <c r="C1493" i="1"/>
  <c r="B1493" i="1"/>
  <c r="C1492" i="1"/>
  <c r="B1492" i="1"/>
  <c r="C1491" i="1"/>
  <c r="B1491" i="1"/>
  <c r="C1490" i="1"/>
  <c r="B1490" i="1"/>
  <c r="C1489" i="1"/>
  <c r="B1489" i="1"/>
  <c r="C1488" i="1"/>
  <c r="B1488" i="1"/>
  <c r="B1487" i="1"/>
  <c r="E1483" i="1"/>
  <c r="F1482" i="1"/>
  <c r="C1480" i="1"/>
  <c r="B1480" i="1"/>
  <c r="C1479" i="1"/>
  <c r="B1479" i="1"/>
  <c r="C1478" i="1"/>
  <c r="B1478" i="1"/>
  <c r="C1477" i="1"/>
  <c r="B1477" i="1"/>
  <c r="C1476" i="1"/>
  <c r="B1476" i="1"/>
  <c r="C1475" i="1"/>
  <c r="B1475" i="1"/>
  <c r="C1474" i="1"/>
  <c r="B1474" i="1"/>
  <c r="C1473" i="1"/>
  <c r="B1473" i="1"/>
  <c r="C1472" i="1"/>
  <c r="B1472" i="1"/>
  <c r="C1471" i="1"/>
  <c r="B1471" i="1"/>
  <c r="C1470" i="1"/>
  <c r="B1470" i="1"/>
  <c r="C1469" i="1"/>
  <c r="B1469" i="1"/>
  <c r="C1468" i="1"/>
  <c r="B1468" i="1"/>
  <c r="C1467" i="1"/>
  <c r="B1467" i="1"/>
  <c r="C1466" i="1"/>
  <c r="B1466" i="1"/>
  <c r="C1465" i="1"/>
  <c r="B1465" i="1"/>
  <c r="B1464" i="1"/>
  <c r="E1460" i="1"/>
  <c r="F1459" i="1"/>
  <c r="C1457" i="1"/>
  <c r="B1457" i="1"/>
  <c r="C1456" i="1"/>
  <c r="B1456" i="1"/>
  <c r="C1455" i="1"/>
  <c r="B1455" i="1"/>
  <c r="C1454" i="1"/>
  <c r="B1454" i="1"/>
  <c r="C1453" i="1"/>
  <c r="B1453" i="1"/>
  <c r="C1452" i="1"/>
  <c r="B1452" i="1"/>
  <c r="C1451" i="1"/>
  <c r="B1451" i="1"/>
  <c r="C1450" i="1"/>
  <c r="B1450" i="1"/>
  <c r="C1449" i="1"/>
  <c r="B1449" i="1"/>
  <c r="C1448" i="1"/>
  <c r="B1448" i="1"/>
  <c r="C1447" i="1"/>
  <c r="B1447" i="1"/>
  <c r="C1446" i="1"/>
  <c r="B1446" i="1"/>
  <c r="C1445" i="1"/>
  <c r="B1445" i="1"/>
  <c r="C1444" i="1"/>
  <c r="B1444" i="1"/>
  <c r="C1443" i="1"/>
  <c r="B1443" i="1"/>
  <c r="C1442" i="1"/>
  <c r="B1442" i="1"/>
  <c r="B1441" i="1"/>
  <c r="E1437" i="1"/>
  <c r="F1436" i="1"/>
  <c r="C1434" i="1"/>
  <c r="B1434" i="1"/>
  <c r="C1433" i="1"/>
  <c r="B1433" i="1"/>
  <c r="C1432" i="1"/>
  <c r="B1432" i="1"/>
  <c r="C1431" i="1"/>
  <c r="B1431" i="1"/>
  <c r="C1430" i="1"/>
  <c r="B1430" i="1"/>
  <c r="C1429" i="1"/>
  <c r="B1429" i="1"/>
  <c r="C1428" i="1"/>
  <c r="B1428" i="1"/>
  <c r="C1427" i="1"/>
  <c r="B1427" i="1"/>
  <c r="C1426" i="1"/>
  <c r="B1426" i="1"/>
  <c r="C1425" i="1"/>
  <c r="B1425" i="1"/>
  <c r="C1424" i="1"/>
  <c r="B1424" i="1"/>
  <c r="C1423" i="1"/>
  <c r="B1423" i="1"/>
  <c r="C1422" i="1"/>
  <c r="B1422" i="1"/>
  <c r="C1421" i="1"/>
  <c r="B1421" i="1"/>
  <c r="C1420" i="1"/>
  <c r="B1420" i="1"/>
  <c r="C1419" i="1"/>
  <c r="B1419" i="1"/>
  <c r="B1418" i="1"/>
  <c r="E1414" i="1"/>
  <c r="C1411" i="1"/>
  <c r="B1411" i="1"/>
  <c r="A1411" i="1"/>
  <c r="D1411" i="1" s="1"/>
  <c r="D1410" i="1"/>
  <c r="C1410" i="1"/>
  <c r="B1410" i="1"/>
  <c r="A1410" i="1"/>
  <c r="A1433" i="1" s="1"/>
  <c r="C1409" i="1"/>
  <c r="B1409" i="1"/>
  <c r="A1409" i="1"/>
  <c r="D1409" i="1" s="1"/>
  <c r="C1408" i="1"/>
  <c r="B1408" i="1"/>
  <c r="C1407" i="1"/>
  <c r="B1407" i="1"/>
  <c r="A1407" i="1"/>
  <c r="D1407" i="1" s="1"/>
  <c r="C1406" i="1"/>
  <c r="B1406" i="1"/>
  <c r="A1406" i="1"/>
  <c r="D1406" i="1" s="1"/>
  <c r="C1405" i="1"/>
  <c r="B1405" i="1"/>
  <c r="C1404" i="1"/>
  <c r="B1404" i="1"/>
  <c r="C1403" i="1"/>
  <c r="B1403" i="1"/>
  <c r="A1403" i="1"/>
  <c r="D1403" i="1" s="1"/>
  <c r="C1402" i="1"/>
  <c r="B1402" i="1"/>
  <c r="A1402" i="1"/>
  <c r="D1402" i="1" s="1"/>
  <c r="C1401" i="1"/>
  <c r="B1401" i="1"/>
  <c r="C1400" i="1"/>
  <c r="B1400" i="1"/>
  <c r="C1399" i="1"/>
  <c r="B1399" i="1"/>
  <c r="A1399" i="1"/>
  <c r="D1399" i="1" s="1"/>
  <c r="C1398" i="1"/>
  <c r="B1398" i="1"/>
  <c r="A1398" i="1"/>
  <c r="A1421" i="1" s="1"/>
  <c r="D1421" i="1" s="1"/>
  <c r="C1397" i="1"/>
  <c r="B1397" i="1"/>
  <c r="C1396" i="1"/>
  <c r="B1396" i="1"/>
  <c r="A1396" i="1"/>
  <c r="D1396" i="1" s="1"/>
  <c r="B1395" i="1"/>
  <c r="E1368" i="1"/>
  <c r="C1365" i="1"/>
  <c r="B1365" i="1"/>
  <c r="A1365" i="1"/>
  <c r="D1365" i="1" s="1"/>
  <c r="D1364" i="1"/>
  <c r="C1364" i="1"/>
  <c r="B1364" i="1"/>
  <c r="A1364" i="1"/>
  <c r="C1363" i="1"/>
  <c r="B1363" i="1"/>
  <c r="A1363" i="1"/>
  <c r="D1363" i="1" s="1"/>
  <c r="C1362" i="1"/>
  <c r="B1362" i="1"/>
  <c r="A1362" i="1"/>
  <c r="D1362" i="1" s="1"/>
  <c r="D1361" i="1"/>
  <c r="C1361" i="1"/>
  <c r="F1361" i="1" s="1"/>
  <c r="B1361" i="1"/>
  <c r="A1361" i="1"/>
  <c r="C1360" i="1"/>
  <c r="B1360" i="1"/>
  <c r="A1360" i="1"/>
  <c r="D1360" i="1" s="1"/>
  <c r="C1359" i="1"/>
  <c r="B1359" i="1"/>
  <c r="A1359" i="1"/>
  <c r="D1359" i="1" s="1"/>
  <c r="D1358" i="1"/>
  <c r="C1358" i="1"/>
  <c r="B1358" i="1"/>
  <c r="A1358" i="1"/>
  <c r="C1357" i="1"/>
  <c r="B1357" i="1"/>
  <c r="A1357" i="1"/>
  <c r="D1357" i="1" s="1"/>
  <c r="C1356" i="1"/>
  <c r="B1356" i="1"/>
  <c r="A1356" i="1"/>
  <c r="D1356" i="1" s="1"/>
  <c r="D1355" i="1"/>
  <c r="C1355" i="1"/>
  <c r="B1355" i="1"/>
  <c r="A1355" i="1"/>
  <c r="C1354" i="1"/>
  <c r="B1354" i="1"/>
  <c r="A1354" i="1"/>
  <c r="D1354" i="1" s="1"/>
  <c r="C1353" i="1"/>
  <c r="B1353" i="1"/>
  <c r="A1353" i="1"/>
  <c r="D1353" i="1" s="1"/>
  <c r="D1352" i="1"/>
  <c r="C1352" i="1"/>
  <c r="B1352" i="1"/>
  <c r="A1352" i="1"/>
  <c r="C1351" i="1"/>
  <c r="B1351" i="1"/>
  <c r="A1351" i="1"/>
  <c r="D1351" i="1" s="1"/>
  <c r="D1350" i="1"/>
  <c r="C1350" i="1"/>
  <c r="B1350" i="1"/>
  <c r="F1350" i="1" s="1"/>
  <c r="A1350" i="1"/>
  <c r="B1349" i="1"/>
  <c r="E1345" i="1"/>
  <c r="C1342" i="1"/>
  <c r="B1342" i="1"/>
  <c r="A1342" i="1"/>
  <c r="D1342" i="1" s="1"/>
  <c r="D1341" i="1"/>
  <c r="C1341" i="1"/>
  <c r="B1341" i="1"/>
  <c r="A1341" i="1"/>
  <c r="C1340" i="1"/>
  <c r="B1340" i="1"/>
  <c r="A1340" i="1"/>
  <c r="D1340" i="1" s="1"/>
  <c r="C1339" i="1"/>
  <c r="B1339" i="1"/>
  <c r="A1339" i="1"/>
  <c r="D1339" i="1" s="1"/>
  <c r="D1338" i="1"/>
  <c r="C1338" i="1"/>
  <c r="B1338" i="1"/>
  <c r="A1338" i="1"/>
  <c r="C1337" i="1"/>
  <c r="B1337" i="1"/>
  <c r="A1337" i="1"/>
  <c r="D1337" i="1" s="1"/>
  <c r="C1336" i="1"/>
  <c r="B1336" i="1"/>
  <c r="A1336" i="1"/>
  <c r="D1336" i="1" s="1"/>
  <c r="D1335" i="1"/>
  <c r="C1335" i="1"/>
  <c r="B1335" i="1"/>
  <c r="A1335" i="1"/>
  <c r="C1334" i="1"/>
  <c r="B1334" i="1"/>
  <c r="A1334" i="1"/>
  <c r="D1334" i="1" s="1"/>
  <c r="C1333" i="1"/>
  <c r="B1333" i="1"/>
  <c r="A1333" i="1"/>
  <c r="D1333" i="1" s="1"/>
  <c r="C1332" i="1"/>
  <c r="B1332" i="1"/>
  <c r="A1332" i="1"/>
  <c r="D1332" i="1" s="1"/>
  <c r="F1332" i="1" s="1"/>
  <c r="C1331" i="1"/>
  <c r="B1331" i="1"/>
  <c r="A1331" i="1"/>
  <c r="D1331" i="1" s="1"/>
  <c r="C1330" i="1"/>
  <c r="B1330" i="1"/>
  <c r="A1330" i="1"/>
  <c r="D1330" i="1" s="1"/>
  <c r="C1329" i="1"/>
  <c r="B1329" i="1"/>
  <c r="A1329" i="1"/>
  <c r="D1329" i="1" s="1"/>
  <c r="C1328" i="1"/>
  <c r="B1328" i="1"/>
  <c r="A1328" i="1"/>
  <c r="D1328" i="1" s="1"/>
  <c r="D1327" i="1"/>
  <c r="C1327" i="1"/>
  <c r="B1327" i="1"/>
  <c r="A1327" i="1"/>
  <c r="B1326" i="1"/>
  <c r="E1322" i="1"/>
  <c r="C1319" i="1"/>
  <c r="B1319" i="1"/>
  <c r="A1319" i="1"/>
  <c r="D1319" i="1" s="1"/>
  <c r="D1318" i="1"/>
  <c r="C1318" i="1"/>
  <c r="B1318" i="1"/>
  <c r="A1318" i="1"/>
  <c r="C1317" i="1"/>
  <c r="B1317" i="1"/>
  <c r="A1317" i="1"/>
  <c r="D1317" i="1" s="1"/>
  <c r="C1316" i="1"/>
  <c r="B1316" i="1"/>
  <c r="A1316" i="1"/>
  <c r="D1316" i="1" s="1"/>
  <c r="D1315" i="1"/>
  <c r="C1315" i="1"/>
  <c r="F1315" i="1" s="1"/>
  <c r="B1315" i="1"/>
  <c r="A1315" i="1"/>
  <c r="C1314" i="1"/>
  <c r="B1314" i="1"/>
  <c r="A1314" i="1"/>
  <c r="D1314" i="1" s="1"/>
  <c r="C1313" i="1"/>
  <c r="B1313" i="1"/>
  <c r="A1313" i="1"/>
  <c r="D1313" i="1" s="1"/>
  <c r="D1312" i="1"/>
  <c r="C1312" i="1"/>
  <c r="B1312" i="1"/>
  <c r="A1312" i="1"/>
  <c r="C1311" i="1"/>
  <c r="B1311" i="1"/>
  <c r="A1311" i="1"/>
  <c r="D1311" i="1" s="1"/>
  <c r="C1310" i="1"/>
  <c r="B1310" i="1"/>
  <c r="A1310" i="1"/>
  <c r="D1310" i="1" s="1"/>
  <c r="D1309" i="1"/>
  <c r="C1309" i="1"/>
  <c r="B1309" i="1"/>
  <c r="A1309" i="1"/>
  <c r="C1308" i="1"/>
  <c r="B1308" i="1"/>
  <c r="A1308" i="1"/>
  <c r="D1308" i="1" s="1"/>
  <c r="C1307" i="1"/>
  <c r="B1307" i="1"/>
  <c r="A1307" i="1"/>
  <c r="D1307" i="1" s="1"/>
  <c r="C1306" i="1"/>
  <c r="B1306" i="1"/>
  <c r="A1306" i="1"/>
  <c r="D1306" i="1" s="1"/>
  <c r="F1306" i="1" s="1"/>
  <c r="C1305" i="1"/>
  <c r="B1305" i="1"/>
  <c r="A1305" i="1"/>
  <c r="D1305" i="1" s="1"/>
  <c r="C1304" i="1"/>
  <c r="B1304" i="1"/>
  <c r="A1304" i="1"/>
  <c r="D1304" i="1" s="1"/>
  <c r="B1303" i="1"/>
  <c r="E1299" i="1"/>
  <c r="C1296" i="1"/>
  <c r="B1296" i="1"/>
  <c r="A1296" i="1"/>
  <c r="D1296" i="1" s="1"/>
  <c r="D1295" i="1"/>
  <c r="C1295" i="1"/>
  <c r="B1295" i="1"/>
  <c r="A1295" i="1"/>
  <c r="D1294" i="1"/>
  <c r="C1294" i="1"/>
  <c r="B1294" i="1"/>
  <c r="F1294" i="1" s="1"/>
  <c r="A1294" i="1"/>
  <c r="C1293" i="1"/>
  <c r="B1293" i="1"/>
  <c r="A1293" i="1"/>
  <c r="D1293" i="1" s="1"/>
  <c r="D1292" i="1"/>
  <c r="C1292" i="1"/>
  <c r="F1292" i="1" s="1"/>
  <c r="B1292" i="1"/>
  <c r="A1292" i="1"/>
  <c r="C1291" i="1"/>
  <c r="B1291" i="1"/>
  <c r="A1291" i="1"/>
  <c r="D1291" i="1" s="1"/>
  <c r="D1290" i="1"/>
  <c r="C1290" i="1"/>
  <c r="B1290" i="1"/>
  <c r="A1290" i="1"/>
  <c r="D1289" i="1"/>
  <c r="C1289" i="1"/>
  <c r="B1289" i="1"/>
  <c r="A1289" i="1"/>
  <c r="C1288" i="1"/>
  <c r="B1288" i="1"/>
  <c r="A1288" i="1"/>
  <c r="D1288" i="1" s="1"/>
  <c r="D1287" i="1"/>
  <c r="C1287" i="1"/>
  <c r="F1287" i="1" s="1"/>
  <c r="B1287" i="1"/>
  <c r="A1287" i="1"/>
  <c r="C1286" i="1"/>
  <c r="B1286" i="1"/>
  <c r="A1286" i="1"/>
  <c r="D1286" i="1" s="1"/>
  <c r="F1286" i="1" s="1"/>
  <c r="C1285" i="1"/>
  <c r="B1285" i="1"/>
  <c r="A1285" i="1"/>
  <c r="D1285" i="1" s="1"/>
  <c r="D1284" i="1"/>
  <c r="C1284" i="1"/>
  <c r="B1284" i="1"/>
  <c r="A1284" i="1"/>
  <c r="C1283" i="1"/>
  <c r="B1283" i="1"/>
  <c r="A1283" i="1"/>
  <c r="D1283" i="1" s="1"/>
  <c r="C1282" i="1"/>
  <c r="B1282" i="1"/>
  <c r="A1282" i="1"/>
  <c r="D1282" i="1" s="1"/>
  <c r="D1281" i="1"/>
  <c r="C1281" i="1"/>
  <c r="F1281" i="1" s="1"/>
  <c r="B1281" i="1"/>
  <c r="A1281" i="1"/>
  <c r="B1280" i="1"/>
  <c r="E1276" i="1"/>
  <c r="C1273" i="1"/>
  <c r="B1273" i="1"/>
  <c r="A1273" i="1"/>
  <c r="D1273" i="1" s="1"/>
  <c r="D1272" i="1"/>
  <c r="C1272" i="1"/>
  <c r="B1272" i="1"/>
  <c r="A1272" i="1"/>
  <c r="D1271" i="1"/>
  <c r="F1271" i="1" s="1"/>
  <c r="C1271" i="1"/>
  <c r="B1271" i="1"/>
  <c r="A1271" i="1"/>
  <c r="C1270" i="1"/>
  <c r="B1270" i="1"/>
  <c r="A1270" i="1"/>
  <c r="D1270" i="1" s="1"/>
  <c r="D1269" i="1"/>
  <c r="C1269" i="1"/>
  <c r="F1269" i="1" s="1"/>
  <c r="B1269" i="1"/>
  <c r="A1269" i="1"/>
  <c r="C1268" i="1"/>
  <c r="B1268" i="1"/>
  <c r="A1268" i="1"/>
  <c r="D1268" i="1" s="1"/>
  <c r="C1267" i="1"/>
  <c r="B1267" i="1"/>
  <c r="A1267" i="1"/>
  <c r="D1267" i="1" s="1"/>
  <c r="D1266" i="1"/>
  <c r="C1266" i="1"/>
  <c r="B1266" i="1"/>
  <c r="A1266" i="1"/>
  <c r="C1265" i="1"/>
  <c r="B1265" i="1"/>
  <c r="A1265" i="1"/>
  <c r="D1265" i="1" s="1"/>
  <c r="C1264" i="1"/>
  <c r="B1264" i="1"/>
  <c r="A1264" i="1"/>
  <c r="D1264" i="1" s="1"/>
  <c r="D1263" i="1"/>
  <c r="C1263" i="1"/>
  <c r="F1263" i="1" s="1"/>
  <c r="B1263" i="1"/>
  <c r="A1263" i="1"/>
  <c r="C1262" i="1"/>
  <c r="B1262" i="1"/>
  <c r="A1262" i="1"/>
  <c r="D1262" i="1" s="1"/>
  <c r="C1261" i="1"/>
  <c r="B1261" i="1"/>
  <c r="A1261" i="1"/>
  <c r="D1261" i="1" s="1"/>
  <c r="D1260" i="1"/>
  <c r="C1260" i="1"/>
  <c r="B1260" i="1"/>
  <c r="A1260" i="1"/>
  <c r="C1259" i="1"/>
  <c r="B1259" i="1"/>
  <c r="A1259" i="1"/>
  <c r="D1259" i="1" s="1"/>
  <c r="D1258" i="1"/>
  <c r="C1258" i="1"/>
  <c r="B1258" i="1"/>
  <c r="A1258" i="1"/>
  <c r="B1257" i="1"/>
  <c r="E1253" i="1"/>
  <c r="D1250" i="1"/>
  <c r="C1250" i="1"/>
  <c r="F1250" i="1" s="1"/>
  <c r="B1250" i="1"/>
  <c r="A1250" i="1"/>
  <c r="D1249" i="1"/>
  <c r="C1249" i="1"/>
  <c r="B1249" i="1"/>
  <c r="A1249" i="1"/>
  <c r="C1248" i="1"/>
  <c r="B1248" i="1"/>
  <c r="A1248" i="1"/>
  <c r="D1248" i="1" s="1"/>
  <c r="D1247" i="1"/>
  <c r="C1247" i="1"/>
  <c r="B1247" i="1"/>
  <c r="A1247" i="1"/>
  <c r="D1246" i="1"/>
  <c r="C1246" i="1"/>
  <c r="F1246" i="1" s="1"/>
  <c r="B1246" i="1"/>
  <c r="A1246" i="1"/>
  <c r="C1245" i="1"/>
  <c r="B1245" i="1"/>
  <c r="A1245" i="1"/>
  <c r="D1245" i="1" s="1"/>
  <c r="C1244" i="1"/>
  <c r="B1244" i="1"/>
  <c r="A1244" i="1"/>
  <c r="D1244" i="1" s="1"/>
  <c r="F1244" i="1" s="1"/>
  <c r="D1243" i="1"/>
  <c r="C1243" i="1"/>
  <c r="B1243" i="1"/>
  <c r="A1243" i="1"/>
  <c r="C1242" i="1"/>
  <c r="B1242" i="1"/>
  <c r="A1242" i="1"/>
  <c r="D1242" i="1" s="1"/>
  <c r="C1241" i="1"/>
  <c r="B1241" i="1"/>
  <c r="A1241" i="1"/>
  <c r="D1241" i="1" s="1"/>
  <c r="C1240" i="1"/>
  <c r="B1240" i="1"/>
  <c r="A1240" i="1"/>
  <c r="D1240" i="1" s="1"/>
  <c r="F1240" i="1" s="1"/>
  <c r="D1239" i="1"/>
  <c r="C1239" i="1"/>
  <c r="B1239" i="1"/>
  <c r="F1239" i="1" s="1"/>
  <c r="A1239" i="1"/>
  <c r="C1238" i="1"/>
  <c r="B1238" i="1"/>
  <c r="A1238" i="1"/>
  <c r="D1238" i="1" s="1"/>
  <c r="C1237" i="1"/>
  <c r="B1237" i="1"/>
  <c r="A1237" i="1"/>
  <c r="D1237" i="1" s="1"/>
  <c r="D1236" i="1"/>
  <c r="C1236" i="1"/>
  <c r="F1236" i="1" s="1"/>
  <c r="B1236" i="1"/>
  <c r="A1236" i="1"/>
  <c r="D1235" i="1"/>
  <c r="C1235" i="1"/>
  <c r="B1235" i="1"/>
  <c r="A1235" i="1"/>
  <c r="B1234" i="1"/>
  <c r="E1230" i="1"/>
  <c r="C1227" i="1"/>
  <c r="B1227" i="1"/>
  <c r="A1227" i="1"/>
  <c r="D1227" i="1" s="1"/>
  <c r="D1226" i="1"/>
  <c r="C1226" i="1"/>
  <c r="B1226" i="1"/>
  <c r="A1226" i="1"/>
  <c r="C1225" i="1"/>
  <c r="B1225" i="1"/>
  <c r="A1225" i="1"/>
  <c r="D1225" i="1" s="1"/>
  <c r="C1224" i="1"/>
  <c r="B1224" i="1"/>
  <c r="F1224" i="1" s="1"/>
  <c r="A1224" i="1"/>
  <c r="D1224" i="1" s="1"/>
  <c r="D1223" i="1"/>
  <c r="C1223" i="1"/>
  <c r="F1223" i="1" s="1"/>
  <c r="B1223" i="1"/>
  <c r="A1223" i="1"/>
  <c r="C1222" i="1"/>
  <c r="B1222" i="1"/>
  <c r="A1222" i="1"/>
  <c r="D1222" i="1" s="1"/>
  <c r="C1221" i="1"/>
  <c r="B1221" i="1"/>
  <c r="A1221" i="1"/>
  <c r="D1221" i="1" s="1"/>
  <c r="D1220" i="1"/>
  <c r="C1220" i="1"/>
  <c r="B1220" i="1"/>
  <c r="A1220" i="1"/>
  <c r="C1219" i="1"/>
  <c r="B1219" i="1"/>
  <c r="A1219" i="1"/>
  <c r="D1219" i="1" s="1"/>
  <c r="C1218" i="1"/>
  <c r="B1218" i="1"/>
  <c r="A1218" i="1"/>
  <c r="D1218" i="1" s="1"/>
  <c r="C1217" i="1"/>
  <c r="B1217" i="1"/>
  <c r="A1217" i="1"/>
  <c r="D1217" i="1" s="1"/>
  <c r="F1217" i="1" s="1"/>
  <c r="C1216" i="1"/>
  <c r="B1216" i="1"/>
  <c r="A1216" i="1"/>
  <c r="D1216" i="1" s="1"/>
  <c r="C1215" i="1"/>
  <c r="B1215" i="1"/>
  <c r="A1215" i="1"/>
  <c r="D1215" i="1" s="1"/>
  <c r="C1214" i="1"/>
  <c r="B1214" i="1"/>
  <c r="A1214" i="1"/>
  <c r="D1214" i="1" s="1"/>
  <c r="C1213" i="1"/>
  <c r="B1213" i="1"/>
  <c r="A1213" i="1"/>
  <c r="D1213" i="1" s="1"/>
  <c r="D1212" i="1"/>
  <c r="C1212" i="1"/>
  <c r="B1212" i="1"/>
  <c r="A1212" i="1"/>
  <c r="B1211" i="1"/>
  <c r="E1207" i="1"/>
  <c r="C1204" i="1"/>
  <c r="B1204" i="1"/>
  <c r="A1204" i="1"/>
  <c r="D1204" i="1" s="1"/>
  <c r="D1203" i="1"/>
  <c r="C1203" i="1"/>
  <c r="B1203" i="1"/>
  <c r="F1203" i="1" s="1"/>
  <c r="A1203" i="1"/>
  <c r="C1202" i="1"/>
  <c r="B1202" i="1"/>
  <c r="A1202" i="1"/>
  <c r="D1202" i="1" s="1"/>
  <c r="C1201" i="1"/>
  <c r="B1201" i="1"/>
  <c r="A1201" i="1"/>
  <c r="D1201" i="1" s="1"/>
  <c r="D1200" i="1"/>
  <c r="C1200" i="1"/>
  <c r="F1200" i="1" s="1"/>
  <c r="B1200" i="1"/>
  <c r="A1200" i="1"/>
  <c r="C1199" i="1"/>
  <c r="B1199" i="1"/>
  <c r="A1199" i="1"/>
  <c r="D1199" i="1" s="1"/>
  <c r="C1198" i="1"/>
  <c r="B1198" i="1"/>
  <c r="A1198" i="1"/>
  <c r="D1198" i="1" s="1"/>
  <c r="D1197" i="1"/>
  <c r="C1197" i="1"/>
  <c r="B1197" i="1"/>
  <c r="A1197" i="1"/>
  <c r="C1196" i="1"/>
  <c r="B1196" i="1"/>
  <c r="A1196" i="1"/>
  <c r="D1196" i="1" s="1"/>
  <c r="C1195" i="1"/>
  <c r="B1195" i="1"/>
  <c r="A1195" i="1"/>
  <c r="D1195" i="1" s="1"/>
  <c r="D1194" i="1"/>
  <c r="C1194" i="1"/>
  <c r="F1194" i="1" s="1"/>
  <c r="B1194" i="1"/>
  <c r="A1194" i="1"/>
  <c r="C1193" i="1"/>
  <c r="B1193" i="1"/>
  <c r="A1193" i="1"/>
  <c r="D1193" i="1" s="1"/>
  <c r="C1192" i="1"/>
  <c r="B1192" i="1"/>
  <c r="A1192" i="1"/>
  <c r="D1192" i="1" s="1"/>
  <c r="C1191" i="1"/>
  <c r="B1191" i="1"/>
  <c r="A1191" i="1"/>
  <c r="D1191" i="1" s="1"/>
  <c r="F1191" i="1" s="1"/>
  <c r="C1190" i="1"/>
  <c r="B1190" i="1"/>
  <c r="A1190" i="1"/>
  <c r="D1190" i="1" s="1"/>
  <c r="D1189" i="1"/>
  <c r="C1189" i="1"/>
  <c r="B1189" i="1"/>
  <c r="A1189" i="1"/>
  <c r="B1188" i="1"/>
  <c r="E1184" i="1"/>
  <c r="D1181" i="1"/>
  <c r="C1181" i="1"/>
  <c r="B1181" i="1"/>
  <c r="A1181" i="1"/>
  <c r="D1180" i="1"/>
  <c r="F1180" i="1" s="1"/>
  <c r="C1180" i="1"/>
  <c r="B1180" i="1"/>
  <c r="A1180" i="1"/>
  <c r="D1179" i="1"/>
  <c r="F1179" i="1" s="1"/>
  <c r="C1179" i="1"/>
  <c r="B1179" i="1"/>
  <c r="A1179" i="1"/>
  <c r="D1178" i="1"/>
  <c r="C1178" i="1"/>
  <c r="B1178" i="1"/>
  <c r="A1178" i="1"/>
  <c r="D1177" i="1"/>
  <c r="C1177" i="1"/>
  <c r="B1177" i="1"/>
  <c r="A1177" i="1"/>
  <c r="D1176" i="1"/>
  <c r="C1176" i="1"/>
  <c r="B1176" i="1"/>
  <c r="A1176" i="1"/>
  <c r="D1175" i="1"/>
  <c r="C1175" i="1"/>
  <c r="B1175" i="1"/>
  <c r="A1175" i="1"/>
  <c r="D1174" i="1"/>
  <c r="C1174" i="1"/>
  <c r="F1174" i="1" s="1"/>
  <c r="B1174" i="1"/>
  <c r="A1174" i="1"/>
  <c r="D1173" i="1"/>
  <c r="C1173" i="1"/>
  <c r="B1173" i="1"/>
  <c r="A1173" i="1"/>
  <c r="D1172" i="1"/>
  <c r="C1172" i="1"/>
  <c r="B1172" i="1"/>
  <c r="A1172" i="1"/>
  <c r="D1171" i="1"/>
  <c r="C1171" i="1"/>
  <c r="F1171" i="1" s="1"/>
  <c r="B1171" i="1"/>
  <c r="A1171" i="1"/>
  <c r="D1170" i="1"/>
  <c r="C1170" i="1"/>
  <c r="B1170" i="1"/>
  <c r="A1170" i="1"/>
  <c r="D1169" i="1"/>
  <c r="F1169" i="1" s="1"/>
  <c r="C1169" i="1"/>
  <c r="B1169" i="1"/>
  <c r="A1169" i="1"/>
  <c r="D1168" i="1"/>
  <c r="C1168" i="1"/>
  <c r="B1168" i="1"/>
  <c r="A1168" i="1"/>
  <c r="D1167" i="1"/>
  <c r="F1167" i="1" s="1"/>
  <c r="C1167" i="1"/>
  <c r="B1167" i="1"/>
  <c r="A1167" i="1"/>
  <c r="D1166" i="1"/>
  <c r="C1166" i="1"/>
  <c r="B1166" i="1"/>
  <c r="A1166" i="1"/>
  <c r="B1165" i="1"/>
  <c r="E1161" i="1"/>
  <c r="D1158" i="1"/>
  <c r="C1158" i="1"/>
  <c r="B1158" i="1"/>
  <c r="A1158" i="1"/>
  <c r="D1157" i="1"/>
  <c r="C1157" i="1"/>
  <c r="B1157" i="1"/>
  <c r="A1157" i="1"/>
  <c r="D1156" i="1"/>
  <c r="F1156" i="1" s="1"/>
  <c r="C1156" i="1"/>
  <c r="B1156" i="1"/>
  <c r="A1156" i="1"/>
  <c r="D1155" i="1"/>
  <c r="C1155" i="1"/>
  <c r="B1155" i="1"/>
  <c r="A1155" i="1"/>
  <c r="D1154" i="1"/>
  <c r="C1154" i="1"/>
  <c r="B1154" i="1"/>
  <c r="A1154" i="1"/>
  <c r="D1153" i="1"/>
  <c r="C1153" i="1"/>
  <c r="B1153" i="1"/>
  <c r="A1153" i="1"/>
  <c r="D1152" i="1"/>
  <c r="C1152" i="1"/>
  <c r="F1152" i="1" s="1"/>
  <c r="B1152" i="1"/>
  <c r="A1152" i="1"/>
  <c r="D1151" i="1"/>
  <c r="C1151" i="1"/>
  <c r="B1151" i="1"/>
  <c r="A1151" i="1"/>
  <c r="D1150" i="1"/>
  <c r="C1150" i="1"/>
  <c r="B1150" i="1"/>
  <c r="A1150" i="1"/>
  <c r="D1149" i="1"/>
  <c r="C1149" i="1"/>
  <c r="B1149" i="1"/>
  <c r="A1149" i="1"/>
  <c r="D1148" i="1"/>
  <c r="C1148" i="1"/>
  <c r="B1148" i="1"/>
  <c r="A1148" i="1"/>
  <c r="D1147" i="1"/>
  <c r="C1147" i="1"/>
  <c r="B1147" i="1"/>
  <c r="A1147" i="1"/>
  <c r="D1146" i="1"/>
  <c r="C1146" i="1"/>
  <c r="B1146" i="1"/>
  <c r="A1146" i="1"/>
  <c r="D1145" i="1"/>
  <c r="C1145" i="1"/>
  <c r="F1145" i="1" s="1"/>
  <c r="B1145" i="1"/>
  <c r="A1145" i="1"/>
  <c r="D1144" i="1"/>
  <c r="F1144" i="1" s="1"/>
  <c r="C1144" i="1"/>
  <c r="B1144" i="1"/>
  <c r="A1144" i="1"/>
  <c r="D1143" i="1"/>
  <c r="D1159" i="1" s="1"/>
  <c r="C1143" i="1"/>
  <c r="B1143" i="1"/>
  <c r="A1143" i="1"/>
  <c r="B1142" i="1"/>
  <c r="J6" i="1"/>
  <c r="F1390" i="1" s="1"/>
  <c r="J5" i="1"/>
  <c r="J18" i="1"/>
  <c r="J14" i="1"/>
  <c r="C17" i="3"/>
  <c r="C4" i="3"/>
  <c r="C12" i="3"/>
  <c r="C15" i="3"/>
  <c r="C11" i="3"/>
  <c r="C8" i="3"/>
  <c r="C7" i="3"/>
  <c r="C14" i="3"/>
  <c r="C13" i="3"/>
  <c r="C9" i="3"/>
  <c r="C5" i="3"/>
  <c r="C6" i="3"/>
  <c r="C10" i="3"/>
  <c r="C3" i="3"/>
  <c r="C2" i="3"/>
  <c r="C16" i="3"/>
  <c r="D17" i="3"/>
  <c r="D12" i="3"/>
  <c r="D14" i="3"/>
  <c r="D11" i="3"/>
  <c r="D13" i="3"/>
  <c r="D15" i="3"/>
  <c r="D8" i="3"/>
  <c r="D4" i="3"/>
  <c r="D5" i="3"/>
  <c r="D9" i="3"/>
  <c r="D6" i="3"/>
  <c r="D10" i="3"/>
  <c r="D2" i="3"/>
  <c r="D7" i="3"/>
  <c r="D3" i="3"/>
  <c r="D16" i="3"/>
  <c r="J30" i="1"/>
  <c r="E1138" i="1"/>
  <c r="C1135" i="1"/>
  <c r="B1135" i="1"/>
  <c r="C1134" i="1"/>
  <c r="B1134" i="1"/>
  <c r="C1133" i="1"/>
  <c r="B1133" i="1"/>
  <c r="C1132" i="1"/>
  <c r="B1132" i="1"/>
  <c r="C1131" i="1"/>
  <c r="B1131" i="1"/>
  <c r="C1130" i="1"/>
  <c r="B1130" i="1"/>
  <c r="C1129" i="1"/>
  <c r="B1129" i="1"/>
  <c r="C1128" i="1"/>
  <c r="B1128" i="1"/>
  <c r="C1127" i="1"/>
  <c r="B1127" i="1"/>
  <c r="C1126" i="1"/>
  <c r="B1126" i="1"/>
  <c r="C1125" i="1"/>
  <c r="B1125" i="1"/>
  <c r="C1124" i="1"/>
  <c r="B1124" i="1"/>
  <c r="C1123" i="1"/>
  <c r="B1123" i="1"/>
  <c r="C1122" i="1"/>
  <c r="B1122" i="1"/>
  <c r="C1121" i="1"/>
  <c r="B1121" i="1"/>
  <c r="C1120" i="1"/>
  <c r="B1120" i="1"/>
  <c r="B1119" i="1"/>
  <c r="B38" i="2" s="1"/>
  <c r="E1115" i="1"/>
  <c r="C1112" i="1"/>
  <c r="B1112" i="1"/>
  <c r="C1111" i="1"/>
  <c r="B1111" i="1"/>
  <c r="C1110" i="1"/>
  <c r="B1110" i="1"/>
  <c r="C1109" i="1"/>
  <c r="B1109" i="1"/>
  <c r="C1108" i="1"/>
  <c r="B1108" i="1"/>
  <c r="C1107" i="1"/>
  <c r="B1107" i="1"/>
  <c r="C1106" i="1"/>
  <c r="B1106" i="1"/>
  <c r="C1105" i="1"/>
  <c r="B1105" i="1"/>
  <c r="C1104" i="1"/>
  <c r="B1104" i="1"/>
  <c r="C1103" i="1"/>
  <c r="B1103" i="1"/>
  <c r="C1102" i="1"/>
  <c r="B1102" i="1"/>
  <c r="C1101" i="1"/>
  <c r="B1101" i="1"/>
  <c r="C1100" i="1"/>
  <c r="B1100" i="1"/>
  <c r="C1099" i="1"/>
  <c r="B1099" i="1"/>
  <c r="C1098" i="1"/>
  <c r="B1098" i="1"/>
  <c r="C1097" i="1"/>
  <c r="B1097" i="1"/>
  <c r="B1096" i="1"/>
  <c r="E1092" i="1"/>
  <c r="C1089" i="1"/>
  <c r="B1089" i="1"/>
  <c r="C1088" i="1"/>
  <c r="B1088" i="1"/>
  <c r="C1087" i="1"/>
  <c r="B1087" i="1"/>
  <c r="C1086" i="1"/>
  <c r="B1086" i="1"/>
  <c r="C1085" i="1"/>
  <c r="B1085" i="1"/>
  <c r="C1084" i="1"/>
  <c r="B1084" i="1"/>
  <c r="C1083" i="1"/>
  <c r="B1083" i="1"/>
  <c r="C1082" i="1"/>
  <c r="B1082" i="1"/>
  <c r="C1081" i="1"/>
  <c r="B1081" i="1"/>
  <c r="C1080" i="1"/>
  <c r="B1080" i="1"/>
  <c r="C1079" i="1"/>
  <c r="B1079" i="1"/>
  <c r="C1078" i="1"/>
  <c r="B1078" i="1"/>
  <c r="C1077" i="1"/>
  <c r="B1077" i="1"/>
  <c r="C1076" i="1"/>
  <c r="B1076" i="1"/>
  <c r="C1075" i="1"/>
  <c r="B1075" i="1"/>
  <c r="C1074" i="1"/>
  <c r="B1074" i="1"/>
  <c r="B1073" i="1"/>
  <c r="E1069" i="1"/>
  <c r="C1066" i="1"/>
  <c r="B1066" i="1"/>
  <c r="C1065" i="1"/>
  <c r="B1065" i="1"/>
  <c r="C1064" i="1"/>
  <c r="B1064" i="1"/>
  <c r="C1063" i="1"/>
  <c r="B1063" i="1"/>
  <c r="C1062" i="1"/>
  <c r="B1062" i="1"/>
  <c r="C1061" i="1"/>
  <c r="B1061" i="1"/>
  <c r="C1060" i="1"/>
  <c r="B1060" i="1"/>
  <c r="C1059" i="1"/>
  <c r="B1059" i="1"/>
  <c r="C1058" i="1"/>
  <c r="B1058" i="1"/>
  <c r="C1057" i="1"/>
  <c r="B1057" i="1"/>
  <c r="C1056" i="1"/>
  <c r="B1056" i="1"/>
  <c r="C1055" i="1"/>
  <c r="B1055" i="1"/>
  <c r="C1054" i="1"/>
  <c r="B1054" i="1"/>
  <c r="C1053" i="1"/>
  <c r="B1053" i="1"/>
  <c r="C1052" i="1"/>
  <c r="B1052" i="1"/>
  <c r="C1051" i="1"/>
  <c r="B1051" i="1"/>
  <c r="B1050" i="1"/>
  <c r="E1046" i="1"/>
  <c r="C1043" i="1"/>
  <c r="B1043" i="1"/>
  <c r="C1042" i="1"/>
  <c r="B1042" i="1"/>
  <c r="C1041" i="1"/>
  <c r="B1041" i="1"/>
  <c r="C1040" i="1"/>
  <c r="B1040" i="1"/>
  <c r="C1039" i="1"/>
  <c r="B1039" i="1"/>
  <c r="C1038" i="1"/>
  <c r="B1038" i="1"/>
  <c r="C1037" i="1"/>
  <c r="B1037" i="1"/>
  <c r="C1036" i="1"/>
  <c r="B1036" i="1"/>
  <c r="C1035" i="1"/>
  <c r="B1035" i="1"/>
  <c r="C1034" i="1"/>
  <c r="B1034" i="1"/>
  <c r="C1033" i="1"/>
  <c r="B1033" i="1"/>
  <c r="C1032" i="1"/>
  <c r="B1032" i="1"/>
  <c r="C1031" i="1"/>
  <c r="B1031" i="1"/>
  <c r="C1030" i="1"/>
  <c r="B1030" i="1"/>
  <c r="C1029" i="1"/>
  <c r="B1029" i="1"/>
  <c r="C1028" i="1"/>
  <c r="B1028" i="1"/>
  <c r="B1027" i="1"/>
  <c r="E1023" i="1"/>
  <c r="C1020" i="1"/>
  <c r="B1020" i="1"/>
  <c r="C1019" i="1"/>
  <c r="B1019" i="1"/>
  <c r="C1018" i="1"/>
  <c r="B1018" i="1"/>
  <c r="C1017" i="1"/>
  <c r="B1017" i="1"/>
  <c r="C1016" i="1"/>
  <c r="B1016" i="1"/>
  <c r="C1015" i="1"/>
  <c r="B1015" i="1"/>
  <c r="C1014" i="1"/>
  <c r="B1014" i="1"/>
  <c r="C1013" i="1"/>
  <c r="B1013" i="1"/>
  <c r="C1012" i="1"/>
  <c r="B1012" i="1"/>
  <c r="C1011" i="1"/>
  <c r="B1011" i="1"/>
  <c r="C1010" i="1"/>
  <c r="B1010" i="1"/>
  <c r="C1009" i="1"/>
  <c r="B1009" i="1"/>
  <c r="C1008" i="1"/>
  <c r="B1008" i="1"/>
  <c r="C1007" i="1"/>
  <c r="B1007" i="1"/>
  <c r="C1006" i="1"/>
  <c r="B1006" i="1"/>
  <c r="C1005" i="1"/>
  <c r="B1005" i="1"/>
  <c r="B1004" i="1"/>
  <c r="E1000" i="1"/>
  <c r="C997" i="1"/>
  <c r="B997" i="1"/>
  <c r="C996" i="1"/>
  <c r="B996" i="1"/>
  <c r="C995" i="1"/>
  <c r="B995" i="1"/>
  <c r="C994" i="1"/>
  <c r="B994" i="1"/>
  <c r="C993" i="1"/>
  <c r="B993" i="1"/>
  <c r="C992" i="1"/>
  <c r="B992" i="1"/>
  <c r="C991" i="1"/>
  <c r="B991" i="1"/>
  <c r="C990" i="1"/>
  <c r="B990" i="1"/>
  <c r="C989" i="1"/>
  <c r="B989" i="1"/>
  <c r="C988" i="1"/>
  <c r="B988" i="1"/>
  <c r="C987" i="1"/>
  <c r="B987" i="1"/>
  <c r="C986" i="1"/>
  <c r="B986" i="1"/>
  <c r="C985" i="1"/>
  <c r="B985" i="1"/>
  <c r="C984" i="1"/>
  <c r="B984" i="1"/>
  <c r="C983" i="1"/>
  <c r="B983" i="1"/>
  <c r="C982" i="1"/>
  <c r="B982" i="1"/>
  <c r="B981" i="1"/>
  <c r="J29" i="1"/>
  <c r="J28" i="1"/>
  <c r="E977" i="1"/>
  <c r="C974" i="1"/>
  <c r="B974" i="1"/>
  <c r="C973" i="1"/>
  <c r="B973" i="1"/>
  <c r="C972" i="1"/>
  <c r="B972" i="1"/>
  <c r="C971" i="1"/>
  <c r="B971" i="1"/>
  <c r="C970" i="1"/>
  <c r="B970" i="1"/>
  <c r="C969" i="1"/>
  <c r="B969" i="1"/>
  <c r="C968" i="1"/>
  <c r="B968" i="1"/>
  <c r="C967" i="1"/>
  <c r="B967" i="1"/>
  <c r="C966" i="1"/>
  <c r="B966" i="1"/>
  <c r="C965" i="1"/>
  <c r="B965" i="1"/>
  <c r="C964" i="1"/>
  <c r="B964" i="1"/>
  <c r="C963" i="1"/>
  <c r="B963" i="1"/>
  <c r="C962" i="1"/>
  <c r="B962" i="1"/>
  <c r="C961" i="1"/>
  <c r="B961" i="1"/>
  <c r="C960" i="1"/>
  <c r="B960" i="1"/>
  <c r="C959" i="1"/>
  <c r="B959" i="1"/>
  <c r="B958" i="1"/>
  <c r="E954" i="1"/>
  <c r="C951" i="1"/>
  <c r="B951" i="1"/>
  <c r="C950" i="1"/>
  <c r="B950" i="1"/>
  <c r="C949" i="1"/>
  <c r="B949" i="1"/>
  <c r="C948" i="1"/>
  <c r="B948" i="1"/>
  <c r="C947" i="1"/>
  <c r="B947" i="1"/>
  <c r="C946" i="1"/>
  <c r="B946" i="1"/>
  <c r="C945" i="1"/>
  <c r="B945" i="1"/>
  <c r="C944" i="1"/>
  <c r="B944" i="1"/>
  <c r="C943" i="1"/>
  <c r="B943" i="1"/>
  <c r="C942" i="1"/>
  <c r="B942" i="1"/>
  <c r="C941" i="1"/>
  <c r="B941" i="1"/>
  <c r="C940" i="1"/>
  <c r="B940" i="1"/>
  <c r="C939" i="1"/>
  <c r="B939" i="1"/>
  <c r="C938" i="1"/>
  <c r="B938" i="1"/>
  <c r="C937" i="1"/>
  <c r="B937" i="1"/>
  <c r="C936" i="1"/>
  <c r="B936" i="1"/>
  <c r="B935" i="1"/>
  <c r="E931" i="1"/>
  <c r="C928" i="1"/>
  <c r="B928" i="1"/>
  <c r="C927" i="1"/>
  <c r="B927" i="1"/>
  <c r="C926" i="1"/>
  <c r="B926" i="1"/>
  <c r="C925" i="1"/>
  <c r="B925" i="1"/>
  <c r="C924" i="1"/>
  <c r="B924" i="1"/>
  <c r="C923" i="1"/>
  <c r="B923" i="1"/>
  <c r="C922" i="1"/>
  <c r="B922" i="1"/>
  <c r="C921" i="1"/>
  <c r="B921" i="1"/>
  <c r="C920" i="1"/>
  <c r="B920" i="1"/>
  <c r="C919" i="1"/>
  <c r="B919" i="1"/>
  <c r="C918" i="1"/>
  <c r="B918" i="1"/>
  <c r="C917" i="1"/>
  <c r="B917" i="1"/>
  <c r="C916" i="1"/>
  <c r="B916" i="1"/>
  <c r="C915" i="1"/>
  <c r="B915" i="1"/>
  <c r="C914" i="1"/>
  <c r="B914" i="1"/>
  <c r="C913" i="1"/>
  <c r="B913" i="1"/>
  <c r="B912" i="1"/>
  <c r="E908" i="1"/>
  <c r="C905" i="1"/>
  <c r="B905" i="1"/>
  <c r="C904" i="1"/>
  <c r="B904" i="1"/>
  <c r="C903" i="1"/>
  <c r="B903" i="1"/>
  <c r="C902" i="1"/>
  <c r="B902" i="1"/>
  <c r="C901" i="1"/>
  <c r="B901" i="1"/>
  <c r="C900" i="1"/>
  <c r="B900" i="1"/>
  <c r="C899" i="1"/>
  <c r="B899" i="1"/>
  <c r="C898" i="1"/>
  <c r="B898" i="1"/>
  <c r="C897" i="1"/>
  <c r="B897" i="1"/>
  <c r="C896" i="1"/>
  <c r="B896" i="1"/>
  <c r="C895" i="1"/>
  <c r="B895" i="1"/>
  <c r="C894" i="1"/>
  <c r="B894" i="1"/>
  <c r="C893" i="1"/>
  <c r="B893" i="1"/>
  <c r="C892" i="1"/>
  <c r="B892" i="1"/>
  <c r="C891" i="1"/>
  <c r="B891" i="1"/>
  <c r="C890" i="1"/>
  <c r="B890" i="1"/>
  <c r="B889" i="1"/>
  <c r="E885" i="1"/>
  <c r="C882" i="1"/>
  <c r="B882" i="1"/>
  <c r="C881" i="1"/>
  <c r="B881" i="1"/>
  <c r="C880" i="1"/>
  <c r="B880" i="1"/>
  <c r="C879" i="1"/>
  <c r="B879" i="1"/>
  <c r="C878" i="1"/>
  <c r="B878" i="1"/>
  <c r="C877" i="1"/>
  <c r="B877" i="1"/>
  <c r="C876" i="1"/>
  <c r="B876" i="1"/>
  <c r="C875" i="1"/>
  <c r="B875" i="1"/>
  <c r="C874" i="1"/>
  <c r="B874" i="1"/>
  <c r="C873" i="1"/>
  <c r="B873" i="1"/>
  <c r="C872" i="1"/>
  <c r="B872" i="1"/>
  <c r="C871" i="1"/>
  <c r="B871" i="1"/>
  <c r="C870" i="1"/>
  <c r="B870" i="1"/>
  <c r="C869" i="1"/>
  <c r="B869" i="1"/>
  <c r="C868" i="1"/>
  <c r="B868" i="1"/>
  <c r="C867" i="1"/>
  <c r="B867" i="1"/>
  <c r="B866" i="1"/>
  <c r="E862" i="1"/>
  <c r="C859" i="1"/>
  <c r="B859" i="1"/>
  <c r="C858" i="1"/>
  <c r="B858" i="1"/>
  <c r="C857" i="1"/>
  <c r="B857" i="1"/>
  <c r="C856" i="1"/>
  <c r="B856" i="1"/>
  <c r="C855" i="1"/>
  <c r="B855" i="1"/>
  <c r="C854" i="1"/>
  <c r="B854" i="1"/>
  <c r="C853" i="1"/>
  <c r="B853" i="1"/>
  <c r="C852" i="1"/>
  <c r="B852" i="1"/>
  <c r="C851" i="1"/>
  <c r="B851" i="1"/>
  <c r="C850" i="1"/>
  <c r="B850" i="1"/>
  <c r="C849" i="1"/>
  <c r="B849" i="1"/>
  <c r="C848" i="1"/>
  <c r="B848" i="1"/>
  <c r="C847" i="1"/>
  <c r="B847" i="1"/>
  <c r="C846" i="1"/>
  <c r="B846" i="1"/>
  <c r="C845" i="1"/>
  <c r="B845" i="1"/>
  <c r="C844" i="1"/>
  <c r="B844" i="1"/>
  <c r="B843" i="1"/>
  <c r="E839" i="1"/>
  <c r="C836" i="1"/>
  <c r="B836" i="1"/>
  <c r="C835" i="1"/>
  <c r="B835" i="1"/>
  <c r="C834" i="1"/>
  <c r="B834" i="1"/>
  <c r="C833" i="1"/>
  <c r="B833" i="1"/>
  <c r="C832" i="1"/>
  <c r="B832" i="1"/>
  <c r="C831" i="1"/>
  <c r="B831" i="1"/>
  <c r="C830" i="1"/>
  <c r="B830" i="1"/>
  <c r="C829" i="1"/>
  <c r="B829" i="1"/>
  <c r="C828" i="1"/>
  <c r="B828" i="1"/>
  <c r="C827" i="1"/>
  <c r="B827" i="1"/>
  <c r="C826" i="1"/>
  <c r="B826" i="1"/>
  <c r="C825" i="1"/>
  <c r="B825" i="1"/>
  <c r="C824" i="1"/>
  <c r="B824" i="1"/>
  <c r="C823" i="1"/>
  <c r="B823" i="1"/>
  <c r="C822" i="1"/>
  <c r="B822" i="1"/>
  <c r="C821" i="1"/>
  <c r="B821" i="1"/>
  <c r="B820" i="1"/>
  <c r="E816" i="1"/>
  <c r="C813" i="1"/>
  <c r="B813" i="1"/>
  <c r="C812" i="1"/>
  <c r="B812" i="1"/>
  <c r="C811" i="1"/>
  <c r="B811" i="1"/>
  <c r="C810" i="1"/>
  <c r="B810" i="1"/>
  <c r="C809" i="1"/>
  <c r="B809" i="1"/>
  <c r="C808" i="1"/>
  <c r="B808" i="1"/>
  <c r="C807" i="1"/>
  <c r="B807" i="1"/>
  <c r="C806" i="1"/>
  <c r="B806" i="1"/>
  <c r="C805" i="1"/>
  <c r="B805" i="1"/>
  <c r="C804" i="1"/>
  <c r="B804" i="1"/>
  <c r="C803" i="1"/>
  <c r="B803" i="1"/>
  <c r="C802" i="1"/>
  <c r="B802" i="1"/>
  <c r="C801" i="1"/>
  <c r="B801" i="1"/>
  <c r="C800" i="1"/>
  <c r="B800" i="1"/>
  <c r="C799" i="1"/>
  <c r="B799" i="1"/>
  <c r="C798" i="1"/>
  <c r="B798" i="1"/>
  <c r="B797" i="1"/>
  <c r="E793" i="1"/>
  <c r="C790" i="1"/>
  <c r="B790" i="1"/>
  <c r="C789" i="1"/>
  <c r="B789" i="1"/>
  <c r="C788" i="1"/>
  <c r="B788" i="1"/>
  <c r="C787" i="1"/>
  <c r="B787" i="1"/>
  <c r="C786" i="1"/>
  <c r="B786" i="1"/>
  <c r="C785" i="1"/>
  <c r="B785" i="1"/>
  <c r="C784" i="1"/>
  <c r="B784" i="1"/>
  <c r="C783" i="1"/>
  <c r="B783" i="1"/>
  <c r="C782" i="1"/>
  <c r="B782" i="1"/>
  <c r="C781" i="1"/>
  <c r="B781" i="1"/>
  <c r="C780" i="1"/>
  <c r="B780" i="1"/>
  <c r="C779" i="1"/>
  <c r="B779" i="1"/>
  <c r="C778" i="1"/>
  <c r="B778" i="1"/>
  <c r="C777" i="1"/>
  <c r="B777" i="1"/>
  <c r="C776" i="1"/>
  <c r="B776" i="1"/>
  <c r="C775" i="1"/>
  <c r="B775" i="1"/>
  <c r="B774" i="1"/>
  <c r="E770" i="1"/>
  <c r="C767" i="1"/>
  <c r="B767" i="1"/>
  <c r="C766" i="1"/>
  <c r="B766" i="1"/>
  <c r="C765" i="1"/>
  <c r="B765" i="1"/>
  <c r="C764" i="1"/>
  <c r="B764" i="1"/>
  <c r="C763" i="1"/>
  <c r="B763" i="1"/>
  <c r="C762" i="1"/>
  <c r="B762" i="1"/>
  <c r="C761" i="1"/>
  <c r="B761" i="1"/>
  <c r="C760" i="1"/>
  <c r="B760" i="1"/>
  <c r="C759" i="1"/>
  <c r="B759" i="1"/>
  <c r="C758" i="1"/>
  <c r="B758" i="1"/>
  <c r="C757" i="1"/>
  <c r="B757" i="1"/>
  <c r="C756" i="1"/>
  <c r="B756" i="1"/>
  <c r="C755" i="1"/>
  <c r="B755" i="1"/>
  <c r="C754" i="1"/>
  <c r="B754" i="1"/>
  <c r="C753" i="1"/>
  <c r="B753" i="1"/>
  <c r="C752" i="1"/>
  <c r="B752" i="1"/>
  <c r="B751" i="1"/>
  <c r="E747" i="1"/>
  <c r="C744" i="1"/>
  <c r="B744" i="1"/>
  <c r="C743" i="1"/>
  <c r="B743" i="1"/>
  <c r="C742" i="1"/>
  <c r="B742" i="1"/>
  <c r="C741" i="1"/>
  <c r="B741" i="1"/>
  <c r="C740" i="1"/>
  <c r="B740" i="1"/>
  <c r="C739" i="1"/>
  <c r="B739" i="1"/>
  <c r="C738" i="1"/>
  <c r="B738" i="1"/>
  <c r="C737" i="1"/>
  <c r="B737" i="1"/>
  <c r="C736" i="1"/>
  <c r="B736" i="1"/>
  <c r="C735" i="1"/>
  <c r="B735" i="1"/>
  <c r="C734" i="1"/>
  <c r="B734" i="1"/>
  <c r="C733" i="1"/>
  <c r="B733" i="1"/>
  <c r="C732" i="1"/>
  <c r="B732" i="1"/>
  <c r="C731" i="1"/>
  <c r="B731" i="1"/>
  <c r="C730" i="1"/>
  <c r="B730" i="1"/>
  <c r="C729" i="1"/>
  <c r="B729" i="1"/>
  <c r="B728" i="1"/>
  <c r="E724" i="1"/>
  <c r="C721" i="1"/>
  <c r="B721" i="1"/>
  <c r="C720" i="1"/>
  <c r="B720" i="1"/>
  <c r="C719" i="1"/>
  <c r="B719" i="1"/>
  <c r="C718" i="1"/>
  <c r="B718" i="1"/>
  <c r="C717" i="1"/>
  <c r="B717" i="1"/>
  <c r="C716" i="1"/>
  <c r="B716" i="1"/>
  <c r="C715" i="1"/>
  <c r="B715" i="1"/>
  <c r="C714" i="1"/>
  <c r="B714" i="1"/>
  <c r="C713" i="1"/>
  <c r="B713" i="1"/>
  <c r="C712" i="1"/>
  <c r="B712" i="1"/>
  <c r="C711" i="1"/>
  <c r="B711" i="1"/>
  <c r="C710" i="1"/>
  <c r="B710" i="1"/>
  <c r="C709" i="1"/>
  <c r="B709" i="1"/>
  <c r="C708" i="1"/>
  <c r="B708" i="1"/>
  <c r="C707" i="1"/>
  <c r="B707" i="1"/>
  <c r="C706" i="1"/>
  <c r="B706" i="1"/>
  <c r="B705" i="1"/>
  <c r="E701" i="1"/>
  <c r="C698" i="1"/>
  <c r="B698" i="1"/>
  <c r="C697" i="1"/>
  <c r="B697" i="1"/>
  <c r="C696" i="1"/>
  <c r="B696" i="1"/>
  <c r="C695" i="1"/>
  <c r="B695" i="1"/>
  <c r="C694" i="1"/>
  <c r="B694" i="1"/>
  <c r="C693" i="1"/>
  <c r="B693" i="1"/>
  <c r="C692" i="1"/>
  <c r="B692" i="1"/>
  <c r="C691" i="1"/>
  <c r="B691" i="1"/>
  <c r="C690" i="1"/>
  <c r="B690" i="1"/>
  <c r="C689" i="1"/>
  <c r="B689" i="1"/>
  <c r="C688" i="1"/>
  <c r="B688" i="1"/>
  <c r="C687" i="1"/>
  <c r="B687" i="1"/>
  <c r="C686" i="1"/>
  <c r="B686" i="1"/>
  <c r="C685" i="1"/>
  <c r="B685" i="1"/>
  <c r="C684" i="1"/>
  <c r="B684" i="1"/>
  <c r="C683" i="1"/>
  <c r="B683" i="1"/>
  <c r="B682" i="1"/>
  <c r="E678" i="1"/>
  <c r="C675" i="1"/>
  <c r="B675" i="1"/>
  <c r="C674" i="1"/>
  <c r="B674" i="1"/>
  <c r="C673" i="1"/>
  <c r="B673" i="1"/>
  <c r="C672" i="1"/>
  <c r="B672" i="1"/>
  <c r="C671" i="1"/>
  <c r="B671" i="1"/>
  <c r="C670" i="1"/>
  <c r="B670" i="1"/>
  <c r="C669" i="1"/>
  <c r="B669" i="1"/>
  <c r="C668" i="1"/>
  <c r="B668" i="1"/>
  <c r="C667" i="1"/>
  <c r="B667" i="1"/>
  <c r="C666" i="1"/>
  <c r="B666" i="1"/>
  <c r="C665" i="1"/>
  <c r="B665" i="1"/>
  <c r="C664" i="1"/>
  <c r="B664" i="1"/>
  <c r="C663" i="1"/>
  <c r="B663" i="1"/>
  <c r="C662" i="1"/>
  <c r="B662" i="1"/>
  <c r="C661" i="1"/>
  <c r="B661" i="1"/>
  <c r="C660" i="1"/>
  <c r="B660" i="1"/>
  <c r="B659" i="1"/>
  <c r="E655" i="1"/>
  <c r="C652" i="1"/>
  <c r="B652" i="1"/>
  <c r="C651" i="1"/>
  <c r="B651" i="1"/>
  <c r="C650" i="1"/>
  <c r="B650" i="1"/>
  <c r="C649" i="1"/>
  <c r="B649" i="1"/>
  <c r="C648" i="1"/>
  <c r="B648" i="1"/>
  <c r="C647" i="1"/>
  <c r="B647" i="1"/>
  <c r="C646" i="1"/>
  <c r="B646" i="1"/>
  <c r="C645" i="1"/>
  <c r="B645" i="1"/>
  <c r="C644" i="1"/>
  <c r="B644" i="1"/>
  <c r="C643" i="1"/>
  <c r="B643" i="1"/>
  <c r="C642" i="1"/>
  <c r="B642" i="1"/>
  <c r="C641" i="1"/>
  <c r="B641" i="1"/>
  <c r="C640" i="1"/>
  <c r="B640" i="1"/>
  <c r="C639" i="1"/>
  <c r="B639" i="1"/>
  <c r="C638" i="1"/>
  <c r="B638" i="1"/>
  <c r="C637" i="1"/>
  <c r="B637" i="1"/>
  <c r="B636" i="1"/>
  <c r="E632" i="1"/>
  <c r="C629" i="1"/>
  <c r="B629" i="1"/>
  <c r="C628" i="1"/>
  <c r="B628" i="1"/>
  <c r="C627" i="1"/>
  <c r="B627" i="1"/>
  <c r="C626" i="1"/>
  <c r="B626" i="1"/>
  <c r="C625" i="1"/>
  <c r="B625" i="1"/>
  <c r="C624" i="1"/>
  <c r="B624" i="1"/>
  <c r="C623" i="1"/>
  <c r="B623" i="1"/>
  <c r="C622" i="1"/>
  <c r="B622" i="1"/>
  <c r="C621" i="1"/>
  <c r="B621" i="1"/>
  <c r="C620" i="1"/>
  <c r="B620" i="1"/>
  <c r="C619" i="1"/>
  <c r="B619" i="1"/>
  <c r="C618" i="1"/>
  <c r="B618" i="1"/>
  <c r="C617" i="1"/>
  <c r="B617" i="1"/>
  <c r="C616" i="1"/>
  <c r="B616" i="1"/>
  <c r="C615" i="1"/>
  <c r="B615" i="1"/>
  <c r="C614" i="1"/>
  <c r="B614" i="1"/>
  <c r="B613" i="1"/>
  <c r="E609" i="1"/>
  <c r="C606" i="1"/>
  <c r="B606" i="1"/>
  <c r="C605" i="1"/>
  <c r="B605" i="1"/>
  <c r="C604" i="1"/>
  <c r="B604" i="1"/>
  <c r="C603" i="1"/>
  <c r="B603" i="1"/>
  <c r="C602" i="1"/>
  <c r="B602" i="1"/>
  <c r="C601" i="1"/>
  <c r="B601" i="1"/>
  <c r="C600" i="1"/>
  <c r="B600" i="1"/>
  <c r="C599" i="1"/>
  <c r="B599" i="1"/>
  <c r="C598" i="1"/>
  <c r="B598" i="1"/>
  <c r="C597" i="1"/>
  <c r="B597" i="1"/>
  <c r="C596" i="1"/>
  <c r="B596" i="1"/>
  <c r="C595" i="1"/>
  <c r="B595" i="1"/>
  <c r="C594" i="1"/>
  <c r="B594" i="1"/>
  <c r="C593" i="1"/>
  <c r="B593" i="1"/>
  <c r="C592" i="1"/>
  <c r="B592" i="1"/>
  <c r="C591" i="1"/>
  <c r="B591" i="1"/>
  <c r="B590" i="1"/>
  <c r="E586" i="1"/>
  <c r="C583" i="1"/>
  <c r="B583" i="1"/>
  <c r="C582" i="1"/>
  <c r="B582" i="1"/>
  <c r="C581" i="1"/>
  <c r="B581" i="1"/>
  <c r="C580" i="1"/>
  <c r="B580" i="1"/>
  <c r="C579" i="1"/>
  <c r="B579" i="1"/>
  <c r="C578" i="1"/>
  <c r="B578" i="1"/>
  <c r="C577" i="1"/>
  <c r="B577" i="1"/>
  <c r="C576" i="1"/>
  <c r="B576" i="1"/>
  <c r="C575" i="1"/>
  <c r="B575" i="1"/>
  <c r="C574" i="1"/>
  <c r="B574" i="1"/>
  <c r="C573" i="1"/>
  <c r="B573" i="1"/>
  <c r="C572" i="1"/>
  <c r="B572" i="1"/>
  <c r="C571" i="1"/>
  <c r="B571" i="1"/>
  <c r="C570" i="1"/>
  <c r="B570" i="1"/>
  <c r="C569" i="1"/>
  <c r="B569" i="1"/>
  <c r="C568" i="1"/>
  <c r="B568" i="1"/>
  <c r="B567" i="1"/>
  <c r="E563" i="1"/>
  <c r="C560" i="1"/>
  <c r="B560" i="1"/>
  <c r="C559" i="1"/>
  <c r="B559" i="1"/>
  <c r="C558" i="1"/>
  <c r="B558" i="1"/>
  <c r="C557" i="1"/>
  <c r="B557" i="1"/>
  <c r="C556" i="1"/>
  <c r="B556" i="1"/>
  <c r="C555" i="1"/>
  <c r="B555" i="1"/>
  <c r="C554" i="1"/>
  <c r="B554" i="1"/>
  <c r="C553" i="1"/>
  <c r="B553" i="1"/>
  <c r="C552" i="1"/>
  <c r="B552" i="1"/>
  <c r="C551" i="1"/>
  <c r="B551" i="1"/>
  <c r="C550" i="1"/>
  <c r="B550" i="1"/>
  <c r="C549" i="1"/>
  <c r="B549" i="1"/>
  <c r="C548" i="1"/>
  <c r="B548" i="1"/>
  <c r="C547" i="1"/>
  <c r="B547" i="1"/>
  <c r="C546" i="1"/>
  <c r="B546" i="1"/>
  <c r="C545" i="1"/>
  <c r="B545" i="1"/>
  <c r="B544" i="1"/>
  <c r="E540" i="1"/>
  <c r="C537" i="1"/>
  <c r="B537" i="1"/>
  <c r="C536" i="1"/>
  <c r="B536" i="1"/>
  <c r="C535" i="1"/>
  <c r="B535" i="1"/>
  <c r="C534" i="1"/>
  <c r="B534" i="1"/>
  <c r="C533" i="1"/>
  <c r="B533" i="1"/>
  <c r="C532" i="1"/>
  <c r="B532" i="1"/>
  <c r="C531" i="1"/>
  <c r="B531" i="1"/>
  <c r="C530" i="1"/>
  <c r="B530" i="1"/>
  <c r="C529" i="1"/>
  <c r="B529" i="1"/>
  <c r="C528" i="1"/>
  <c r="B528" i="1"/>
  <c r="C527" i="1"/>
  <c r="B527" i="1"/>
  <c r="C526" i="1"/>
  <c r="B526" i="1"/>
  <c r="C525" i="1"/>
  <c r="B525" i="1"/>
  <c r="C524" i="1"/>
  <c r="B524" i="1"/>
  <c r="C523" i="1"/>
  <c r="B523" i="1"/>
  <c r="C522" i="1"/>
  <c r="B522" i="1"/>
  <c r="B521" i="1"/>
  <c r="E517" i="1"/>
  <c r="C514" i="1"/>
  <c r="B514" i="1"/>
  <c r="C513" i="1"/>
  <c r="B513" i="1"/>
  <c r="C512" i="1"/>
  <c r="B512" i="1"/>
  <c r="C511" i="1"/>
  <c r="B511" i="1"/>
  <c r="C510" i="1"/>
  <c r="B510" i="1"/>
  <c r="C509" i="1"/>
  <c r="B509" i="1"/>
  <c r="C508" i="1"/>
  <c r="B508" i="1"/>
  <c r="C507" i="1"/>
  <c r="B507" i="1"/>
  <c r="C506" i="1"/>
  <c r="B506" i="1"/>
  <c r="C505" i="1"/>
  <c r="B505" i="1"/>
  <c r="C504" i="1"/>
  <c r="B504" i="1"/>
  <c r="C503" i="1"/>
  <c r="B503" i="1"/>
  <c r="C502" i="1"/>
  <c r="B502" i="1"/>
  <c r="C501" i="1"/>
  <c r="B501" i="1"/>
  <c r="C500" i="1"/>
  <c r="B500" i="1"/>
  <c r="C499" i="1"/>
  <c r="B499" i="1"/>
  <c r="B498" i="1"/>
  <c r="E494" i="1"/>
  <c r="C491" i="1"/>
  <c r="B491" i="1"/>
  <c r="C490" i="1"/>
  <c r="B490" i="1"/>
  <c r="C489" i="1"/>
  <c r="B489" i="1"/>
  <c r="C488" i="1"/>
  <c r="B488" i="1"/>
  <c r="C487" i="1"/>
  <c r="B487" i="1"/>
  <c r="C486" i="1"/>
  <c r="B486" i="1"/>
  <c r="C485" i="1"/>
  <c r="B485" i="1"/>
  <c r="C484" i="1"/>
  <c r="B484" i="1"/>
  <c r="C483" i="1"/>
  <c r="B483" i="1"/>
  <c r="C482" i="1"/>
  <c r="B482" i="1"/>
  <c r="C481" i="1"/>
  <c r="B481" i="1"/>
  <c r="C480" i="1"/>
  <c r="B480" i="1"/>
  <c r="C479" i="1"/>
  <c r="B479" i="1"/>
  <c r="C478" i="1"/>
  <c r="B478" i="1"/>
  <c r="C477" i="1"/>
  <c r="B477" i="1"/>
  <c r="C476" i="1"/>
  <c r="B476" i="1"/>
  <c r="B475" i="1"/>
  <c r="J20" i="1"/>
  <c r="J21" i="1"/>
  <c r="J22" i="1"/>
  <c r="J23" i="1"/>
  <c r="J24" i="1"/>
  <c r="J25" i="1"/>
  <c r="J26" i="1"/>
  <c r="J27" i="1"/>
  <c r="J19" i="1"/>
  <c r="J16" i="1"/>
  <c r="J17" i="1"/>
  <c r="J15" i="1"/>
  <c r="F1229" i="1" s="1"/>
  <c r="J8" i="1"/>
  <c r="J9" i="1"/>
  <c r="F1367" i="1" s="1"/>
  <c r="J10" i="1"/>
  <c r="J11" i="1"/>
  <c r="J12" i="1"/>
  <c r="F1160" i="1" s="1"/>
  <c r="J13" i="1"/>
  <c r="J7" i="1"/>
  <c r="J4" i="1"/>
  <c r="F1275" i="1" s="1"/>
  <c r="J3" i="1"/>
  <c r="F1206" i="1" s="1"/>
  <c r="F1149" i="1" l="1"/>
  <c r="F1172" i="1"/>
  <c r="F1158" i="1"/>
  <c r="F1157" i="1"/>
  <c r="F1226" i="1"/>
  <c r="F1384" i="1"/>
  <c r="F1177" i="1"/>
  <c r="F1153" i="1"/>
  <c r="F1383" i="1"/>
  <c r="F1290" i="1"/>
  <c r="F1147" i="1"/>
  <c r="F1170" i="1"/>
  <c r="F1146" i="1"/>
  <c r="F1284" i="1"/>
  <c r="F1376" i="1"/>
  <c r="F1318" i="1"/>
  <c r="F1295" i="1"/>
  <c r="F1249" i="1"/>
  <c r="F1341" i="1"/>
  <c r="F1364" i="1"/>
  <c r="F1387" i="1"/>
  <c r="F1252" i="1"/>
  <c r="F1298" i="1"/>
  <c r="F1413" i="1"/>
  <c r="F1309" i="1"/>
  <c r="F1355" i="1"/>
  <c r="F1178" i="1"/>
  <c r="F1247" i="1"/>
  <c r="F1155" i="1"/>
  <c r="F1154" i="1"/>
  <c r="F1220" i="1"/>
  <c r="F1243" i="1"/>
  <c r="F1151" i="1"/>
  <c r="F1197" i="1"/>
  <c r="F1266" i="1"/>
  <c r="F1335" i="1"/>
  <c r="F1358" i="1"/>
  <c r="F1289" i="1"/>
  <c r="F1312" i="1"/>
  <c r="F1321" i="1"/>
  <c r="F1344" i="1"/>
  <c r="F447" i="1"/>
  <c r="F1183" i="1"/>
  <c r="F1181" i="1"/>
  <c r="F1258" i="1"/>
  <c r="F1373" i="1"/>
  <c r="F1327" i="1"/>
  <c r="F1235" i="1"/>
  <c r="F1189" i="1"/>
  <c r="F1212" i="1"/>
  <c r="F1173" i="1"/>
  <c r="F1150" i="1"/>
  <c r="F1380" i="1"/>
  <c r="F1168" i="1"/>
  <c r="F1352" i="1"/>
  <c r="F1378" i="1"/>
  <c r="A1434" i="1"/>
  <c r="D1434" i="1" s="1"/>
  <c r="A1429" i="1"/>
  <c r="D1429" i="1" s="1"/>
  <c r="A1430" i="1"/>
  <c r="D1430" i="1" s="1"/>
  <c r="F1430" i="1" s="1"/>
  <c r="A1419" i="1"/>
  <c r="D1419" i="1" s="1"/>
  <c r="A1426" i="1"/>
  <c r="A1432" i="1"/>
  <c r="D1432" i="1" s="1"/>
  <c r="F1377" i="1"/>
  <c r="F1382" i="1"/>
  <c r="F1375" i="1"/>
  <c r="D1404" i="1"/>
  <c r="F1404" i="1" s="1"/>
  <c r="A1427" i="1"/>
  <c r="F1388" i="1"/>
  <c r="A1456" i="1"/>
  <c r="D1433" i="1"/>
  <c r="F1433" i="1" s="1"/>
  <c r="D1405" i="1"/>
  <c r="A1428" i="1"/>
  <c r="F1385" i="1"/>
  <c r="D1397" i="1"/>
  <c r="A1420" i="1"/>
  <c r="A1457" i="1"/>
  <c r="D1381" i="1"/>
  <c r="F1381" i="1" s="1"/>
  <c r="F1410" i="1"/>
  <c r="A1425" i="1"/>
  <c r="A1444" i="1"/>
  <c r="F1398" i="1"/>
  <c r="A1453" i="1"/>
  <c r="A1400" i="1"/>
  <c r="A1408" i="1"/>
  <c r="F1407" i="1"/>
  <c r="A1422" i="1"/>
  <c r="D1374" i="1"/>
  <c r="F1374" i="1" s="1"/>
  <c r="A1442" i="1"/>
  <c r="A1401" i="1"/>
  <c r="D1398" i="1"/>
  <c r="F1396" i="1"/>
  <c r="F1419" i="1"/>
  <c r="F1432" i="1"/>
  <c r="A1452" i="1"/>
  <c r="F1354" i="1"/>
  <c r="D1366" i="1"/>
  <c r="F1362" i="1"/>
  <c r="F1339" i="1"/>
  <c r="F1338" i="1"/>
  <c r="F1143" i="1"/>
  <c r="F1148" i="1"/>
  <c r="F1429" i="1"/>
  <c r="F1421" i="1"/>
  <c r="F1434" i="1"/>
  <c r="F1409" i="1"/>
  <c r="F1405" i="1"/>
  <c r="F1397" i="1"/>
  <c r="F1406" i="1"/>
  <c r="F1402" i="1"/>
  <c r="F1411" i="1"/>
  <c r="F1399" i="1"/>
  <c r="F1403" i="1"/>
  <c r="F1363" i="1"/>
  <c r="F1351" i="1"/>
  <c r="F1359" i="1"/>
  <c r="F1360" i="1"/>
  <c r="F1356" i="1"/>
  <c r="F1365" i="1"/>
  <c r="F1353" i="1"/>
  <c r="F1357" i="1"/>
  <c r="F1331" i="1"/>
  <c r="F1340" i="1"/>
  <c r="F1336" i="1"/>
  <c r="D1343" i="1"/>
  <c r="F1328" i="1"/>
  <c r="F1337" i="1"/>
  <c r="F1333" i="1"/>
  <c r="F1329" i="1"/>
  <c r="F1342" i="1"/>
  <c r="F1334" i="1"/>
  <c r="F1330" i="1"/>
  <c r="F1272" i="1"/>
  <c r="F1260" i="1"/>
  <c r="F1265" i="1"/>
  <c r="F1270" i="1"/>
  <c r="F1262" i="1"/>
  <c r="D1274" i="1"/>
  <c r="F1242" i="1"/>
  <c r="F1225" i="1"/>
  <c r="F1201" i="1"/>
  <c r="F1193" i="1"/>
  <c r="D1182" i="1"/>
  <c r="F1176" i="1"/>
  <c r="F1268" i="1"/>
  <c r="F1175" i="1"/>
  <c r="F1314" i="1"/>
  <c r="D1320" i="1"/>
  <c r="F1313" i="1"/>
  <c r="F1305" i="1"/>
  <c r="F1319" i="1"/>
  <c r="F1308" i="1"/>
  <c r="F1316" i="1"/>
  <c r="F1304" i="1"/>
  <c r="F1317" i="1"/>
  <c r="F1310" i="1"/>
  <c r="F1307" i="1"/>
  <c r="F1311" i="1"/>
  <c r="D1297" i="1"/>
  <c r="F1282" i="1"/>
  <c r="F1291" i="1"/>
  <c r="F1288" i="1"/>
  <c r="F1283" i="1"/>
  <c r="F1296" i="1"/>
  <c r="F1285" i="1"/>
  <c r="F1293" i="1"/>
  <c r="F1259" i="1"/>
  <c r="F1261" i="1"/>
  <c r="F1273" i="1"/>
  <c r="F1267" i="1"/>
  <c r="F1264" i="1"/>
  <c r="F1248" i="1"/>
  <c r="D1251" i="1"/>
  <c r="F1245" i="1"/>
  <c r="F1241" i="1"/>
  <c r="F1237" i="1"/>
  <c r="F1238" i="1"/>
  <c r="F1213" i="1"/>
  <c r="F1222" i="1"/>
  <c r="F1227" i="1"/>
  <c r="F1216" i="1"/>
  <c r="F1218" i="1"/>
  <c r="F1221" i="1"/>
  <c r="D1228" i="1"/>
  <c r="F1214" i="1"/>
  <c r="F1219" i="1"/>
  <c r="F1215" i="1"/>
  <c r="F1202" i="1"/>
  <c r="F1199" i="1"/>
  <c r="F1195" i="1"/>
  <c r="D1205" i="1"/>
  <c r="F1190" i="1"/>
  <c r="F1204" i="1"/>
  <c r="F1192" i="1"/>
  <c r="F1196" i="1"/>
  <c r="F1198" i="1"/>
  <c r="F1166" i="1"/>
  <c r="F424" i="1"/>
  <c r="F263" i="1"/>
  <c r="F79" i="1"/>
  <c r="F33" i="1"/>
  <c r="F125" i="1"/>
  <c r="F217" i="1"/>
  <c r="F194" i="1"/>
  <c r="F401" i="1"/>
  <c r="F56" i="1"/>
  <c r="F1068" i="1"/>
  <c r="F700" i="1"/>
  <c r="F631" i="1"/>
  <c r="F148" i="1"/>
  <c r="F309" i="1"/>
  <c r="F1091" i="1"/>
  <c r="F1114" i="1"/>
  <c r="F999" i="1"/>
  <c r="F493" i="1"/>
  <c r="F1022" i="1"/>
  <c r="F792" i="1"/>
  <c r="F1137" i="1"/>
  <c r="F677" i="1"/>
  <c r="F1045" i="1"/>
  <c r="F884" i="1"/>
  <c r="F102" i="1"/>
  <c r="F286" i="1"/>
  <c r="F470" i="1"/>
  <c r="F608" i="1"/>
  <c r="F861" i="1"/>
  <c r="F907" i="1"/>
  <c r="F171" i="1"/>
  <c r="F355" i="1"/>
  <c r="F516" i="1"/>
  <c r="F953" i="1"/>
  <c r="F332" i="1"/>
  <c r="F378" i="1"/>
  <c r="F539" i="1"/>
  <c r="F562" i="1"/>
  <c r="F723" i="1"/>
  <c r="F815" i="1"/>
  <c r="F746" i="1"/>
  <c r="F240" i="1"/>
  <c r="F585" i="1"/>
  <c r="F930" i="1"/>
  <c r="F976" i="1"/>
  <c r="F654" i="1"/>
  <c r="F769" i="1"/>
  <c r="F838" i="1"/>
  <c r="E471" i="1"/>
  <c r="C468" i="1"/>
  <c r="B468" i="1"/>
  <c r="C467" i="1"/>
  <c r="B467" i="1"/>
  <c r="C466" i="1"/>
  <c r="B466" i="1"/>
  <c r="C465" i="1"/>
  <c r="B465" i="1"/>
  <c r="C464" i="1"/>
  <c r="B464" i="1"/>
  <c r="C463" i="1"/>
  <c r="B463" i="1"/>
  <c r="C462" i="1"/>
  <c r="B462" i="1"/>
  <c r="C461" i="1"/>
  <c r="B461" i="1"/>
  <c r="C460" i="1"/>
  <c r="B460" i="1"/>
  <c r="C459" i="1"/>
  <c r="B459" i="1"/>
  <c r="C458" i="1"/>
  <c r="B458" i="1"/>
  <c r="C457" i="1"/>
  <c r="B457" i="1"/>
  <c r="C456" i="1"/>
  <c r="B456" i="1"/>
  <c r="C455" i="1"/>
  <c r="B455" i="1"/>
  <c r="C454" i="1"/>
  <c r="B454" i="1"/>
  <c r="C453" i="1"/>
  <c r="B453" i="1"/>
  <c r="B452" i="1"/>
  <c r="E448" i="1"/>
  <c r="C445" i="1"/>
  <c r="B445" i="1"/>
  <c r="C444" i="1"/>
  <c r="B444" i="1"/>
  <c r="C443" i="1"/>
  <c r="B443" i="1"/>
  <c r="C442" i="1"/>
  <c r="B442" i="1"/>
  <c r="C441" i="1"/>
  <c r="B441" i="1"/>
  <c r="C440" i="1"/>
  <c r="B440" i="1"/>
  <c r="C439" i="1"/>
  <c r="B439" i="1"/>
  <c r="C438" i="1"/>
  <c r="B438" i="1"/>
  <c r="C437" i="1"/>
  <c r="B437" i="1"/>
  <c r="C436" i="1"/>
  <c r="B436" i="1"/>
  <c r="C435" i="1"/>
  <c r="B435" i="1"/>
  <c r="C434" i="1"/>
  <c r="B434" i="1"/>
  <c r="C433" i="1"/>
  <c r="B433" i="1"/>
  <c r="C432" i="1"/>
  <c r="B432" i="1"/>
  <c r="C431" i="1"/>
  <c r="B431" i="1"/>
  <c r="C430" i="1"/>
  <c r="B430" i="1"/>
  <c r="B429" i="1"/>
  <c r="E425" i="1"/>
  <c r="C422" i="1"/>
  <c r="B422" i="1"/>
  <c r="C421" i="1"/>
  <c r="B421" i="1"/>
  <c r="C420" i="1"/>
  <c r="B420" i="1"/>
  <c r="C419" i="1"/>
  <c r="B419" i="1"/>
  <c r="C418" i="1"/>
  <c r="B418" i="1"/>
  <c r="C417" i="1"/>
  <c r="B417" i="1"/>
  <c r="C416" i="1"/>
  <c r="B416" i="1"/>
  <c r="C415" i="1"/>
  <c r="B415" i="1"/>
  <c r="C414" i="1"/>
  <c r="B414" i="1"/>
  <c r="C413" i="1"/>
  <c r="B413" i="1"/>
  <c r="C412" i="1"/>
  <c r="B412" i="1"/>
  <c r="C411" i="1"/>
  <c r="B411" i="1"/>
  <c r="C410" i="1"/>
  <c r="B410" i="1"/>
  <c r="C409" i="1"/>
  <c r="B409" i="1"/>
  <c r="C408" i="1"/>
  <c r="B408" i="1"/>
  <c r="C407" i="1"/>
  <c r="B407" i="1"/>
  <c r="B406" i="1"/>
  <c r="E402" i="1"/>
  <c r="C399" i="1"/>
  <c r="B399" i="1"/>
  <c r="C398" i="1"/>
  <c r="B398" i="1"/>
  <c r="C397" i="1"/>
  <c r="B397" i="1"/>
  <c r="C396" i="1"/>
  <c r="B396" i="1"/>
  <c r="C395" i="1"/>
  <c r="B395" i="1"/>
  <c r="C394" i="1"/>
  <c r="B394" i="1"/>
  <c r="C393" i="1"/>
  <c r="B393" i="1"/>
  <c r="C392" i="1"/>
  <c r="B392" i="1"/>
  <c r="C391" i="1"/>
  <c r="B391" i="1"/>
  <c r="C390" i="1"/>
  <c r="B390" i="1"/>
  <c r="C389" i="1"/>
  <c r="B389" i="1"/>
  <c r="C388" i="1"/>
  <c r="B388" i="1"/>
  <c r="C387" i="1"/>
  <c r="B387" i="1"/>
  <c r="C386" i="1"/>
  <c r="B386" i="1"/>
  <c r="C385" i="1"/>
  <c r="B385" i="1"/>
  <c r="C384" i="1"/>
  <c r="B384" i="1"/>
  <c r="B383" i="1"/>
  <c r="E379" i="1"/>
  <c r="C376" i="1"/>
  <c r="B376" i="1"/>
  <c r="C375" i="1"/>
  <c r="B375" i="1"/>
  <c r="C374" i="1"/>
  <c r="B374" i="1"/>
  <c r="C373" i="1"/>
  <c r="B373" i="1"/>
  <c r="C372" i="1"/>
  <c r="B372" i="1"/>
  <c r="C371" i="1"/>
  <c r="B371" i="1"/>
  <c r="C370" i="1"/>
  <c r="B370" i="1"/>
  <c r="C369" i="1"/>
  <c r="B369" i="1"/>
  <c r="C368" i="1"/>
  <c r="B368" i="1"/>
  <c r="C367" i="1"/>
  <c r="B367" i="1"/>
  <c r="C366" i="1"/>
  <c r="B366" i="1"/>
  <c r="C365" i="1"/>
  <c r="B365" i="1"/>
  <c r="C364" i="1"/>
  <c r="B364" i="1"/>
  <c r="C363" i="1"/>
  <c r="B363" i="1"/>
  <c r="C362" i="1"/>
  <c r="B362" i="1"/>
  <c r="C361" i="1"/>
  <c r="B361" i="1"/>
  <c r="B360" i="1"/>
  <c r="E356" i="1"/>
  <c r="C353" i="1"/>
  <c r="B353" i="1"/>
  <c r="C352" i="1"/>
  <c r="B352" i="1"/>
  <c r="C351" i="1"/>
  <c r="B351" i="1"/>
  <c r="C350" i="1"/>
  <c r="B350" i="1"/>
  <c r="C349" i="1"/>
  <c r="B349" i="1"/>
  <c r="C348" i="1"/>
  <c r="B348" i="1"/>
  <c r="C347" i="1"/>
  <c r="B347" i="1"/>
  <c r="C346" i="1"/>
  <c r="B346" i="1"/>
  <c r="C345" i="1"/>
  <c r="B345" i="1"/>
  <c r="C344" i="1"/>
  <c r="B344" i="1"/>
  <c r="C343" i="1"/>
  <c r="B343" i="1"/>
  <c r="C342" i="1"/>
  <c r="B342" i="1"/>
  <c r="C341" i="1"/>
  <c r="B341" i="1"/>
  <c r="C340" i="1"/>
  <c r="B340" i="1"/>
  <c r="C339" i="1"/>
  <c r="B339" i="1"/>
  <c r="C338" i="1"/>
  <c r="B338" i="1"/>
  <c r="B337" i="1"/>
  <c r="E333" i="1"/>
  <c r="C330" i="1"/>
  <c r="B330" i="1"/>
  <c r="C329" i="1"/>
  <c r="B329" i="1"/>
  <c r="C328" i="1"/>
  <c r="B328" i="1"/>
  <c r="C327" i="1"/>
  <c r="B327" i="1"/>
  <c r="C326" i="1"/>
  <c r="B326" i="1"/>
  <c r="C325" i="1"/>
  <c r="B325" i="1"/>
  <c r="C324" i="1"/>
  <c r="B324" i="1"/>
  <c r="C323" i="1"/>
  <c r="B323" i="1"/>
  <c r="C322" i="1"/>
  <c r="B322" i="1"/>
  <c r="C321" i="1"/>
  <c r="B321" i="1"/>
  <c r="C320" i="1"/>
  <c r="B320" i="1"/>
  <c r="C319" i="1"/>
  <c r="B319" i="1"/>
  <c r="C318" i="1"/>
  <c r="B318" i="1"/>
  <c r="C317" i="1"/>
  <c r="B317" i="1"/>
  <c r="C316" i="1"/>
  <c r="B316" i="1"/>
  <c r="C315" i="1"/>
  <c r="B315" i="1"/>
  <c r="B314" i="1"/>
  <c r="E310" i="1"/>
  <c r="C307" i="1"/>
  <c r="B307" i="1"/>
  <c r="C306" i="1"/>
  <c r="B306" i="1"/>
  <c r="C305" i="1"/>
  <c r="B305" i="1"/>
  <c r="C304" i="1"/>
  <c r="B304" i="1"/>
  <c r="C303" i="1"/>
  <c r="B303" i="1"/>
  <c r="C302" i="1"/>
  <c r="B302" i="1"/>
  <c r="C301" i="1"/>
  <c r="B301" i="1"/>
  <c r="C300" i="1"/>
  <c r="B300" i="1"/>
  <c r="C299" i="1"/>
  <c r="B299" i="1"/>
  <c r="C298" i="1"/>
  <c r="B298" i="1"/>
  <c r="C297" i="1"/>
  <c r="B297" i="1"/>
  <c r="C296" i="1"/>
  <c r="B296" i="1"/>
  <c r="C295" i="1"/>
  <c r="B295" i="1"/>
  <c r="C294" i="1"/>
  <c r="B294" i="1"/>
  <c r="C293" i="1"/>
  <c r="B293" i="1"/>
  <c r="C292" i="1"/>
  <c r="B292" i="1"/>
  <c r="B291" i="1"/>
  <c r="E287" i="1"/>
  <c r="C284" i="1"/>
  <c r="B284" i="1"/>
  <c r="C283" i="1"/>
  <c r="B283" i="1"/>
  <c r="C282" i="1"/>
  <c r="B282" i="1"/>
  <c r="C281" i="1"/>
  <c r="B281" i="1"/>
  <c r="C280" i="1"/>
  <c r="B280" i="1"/>
  <c r="C279" i="1"/>
  <c r="B279" i="1"/>
  <c r="C278" i="1"/>
  <c r="B278" i="1"/>
  <c r="C277" i="1"/>
  <c r="B277" i="1"/>
  <c r="C276" i="1"/>
  <c r="B276" i="1"/>
  <c r="C275" i="1"/>
  <c r="B275" i="1"/>
  <c r="C274" i="1"/>
  <c r="B274" i="1"/>
  <c r="C273" i="1"/>
  <c r="B273" i="1"/>
  <c r="C272" i="1"/>
  <c r="B272" i="1"/>
  <c r="C271" i="1"/>
  <c r="B271" i="1"/>
  <c r="C270" i="1"/>
  <c r="B270" i="1"/>
  <c r="C269" i="1"/>
  <c r="B269" i="1"/>
  <c r="B268" i="1"/>
  <c r="E264" i="1"/>
  <c r="C261" i="1"/>
  <c r="B261" i="1"/>
  <c r="C260" i="1"/>
  <c r="B260" i="1"/>
  <c r="C259" i="1"/>
  <c r="B259" i="1"/>
  <c r="C258" i="1"/>
  <c r="B258" i="1"/>
  <c r="C257" i="1"/>
  <c r="B257" i="1"/>
  <c r="C256" i="1"/>
  <c r="B256" i="1"/>
  <c r="C255" i="1"/>
  <c r="B255" i="1"/>
  <c r="C254" i="1"/>
  <c r="B254" i="1"/>
  <c r="C253" i="1"/>
  <c r="B253" i="1"/>
  <c r="C252" i="1"/>
  <c r="B252" i="1"/>
  <c r="C251" i="1"/>
  <c r="B251" i="1"/>
  <c r="C250" i="1"/>
  <c r="B250" i="1"/>
  <c r="C249" i="1"/>
  <c r="B249" i="1"/>
  <c r="C248" i="1"/>
  <c r="B248" i="1"/>
  <c r="C247" i="1"/>
  <c r="B247" i="1"/>
  <c r="C246" i="1"/>
  <c r="B246" i="1"/>
  <c r="B245" i="1"/>
  <c r="E241" i="1"/>
  <c r="C238" i="1"/>
  <c r="B238" i="1"/>
  <c r="C237" i="1"/>
  <c r="B237" i="1"/>
  <c r="C236" i="1"/>
  <c r="B236" i="1"/>
  <c r="C235" i="1"/>
  <c r="B235" i="1"/>
  <c r="C234" i="1"/>
  <c r="B234" i="1"/>
  <c r="C233" i="1"/>
  <c r="B233" i="1"/>
  <c r="C232" i="1"/>
  <c r="B232" i="1"/>
  <c r="C231" i="1"/>
  <c r="B231" i="1"/>
  <c r="C230" i="1"/>
  <c r="B230" i="1"/>
  <c r="C229" i="1"/>
  <c r="B229" i="1"/>
  <c r="C228" i="1"/>
  <c r="B228" i="1"/>
  <c r="C227" i="1"/>
  <c r="B227" i="1"/>
  <c r="C226" i="1"/>
  <c r="B226" i="1"/>
  <c r="C225" i="1"/>
  <c r="B225" i="1"/>
  <c r="C224" i="1"/>
  <c r="B224" i="1"/>
  <c r="C223" i="1"/>
  <c r="B223" i="1"/>
  <c r="B222" i="1"/>
  <c r="E218" i="1"/>
  <c r="C215" i="1"/>
  <c r="B215" i="1"/>
  <c r="C214" i="1"/>
  <c r="B214" i="1"/>
  <c r="C213" i="1"/>
  <c r="B213" i="1"/>
  <c r="C212" i="1"/>
  <c r="B212" i="1"/>
  <c r="C211" i="1"/>
  <c r="B211" i="1"/>
  <c r="C210" i="1"/>
  <c r="B210" i="1"/>
  <c r="C209" i="1"/>
  <c r="B209" i="1"/>
  <c r="C208" i="1"/>
  <c r="B208" i="1"/>
  <c r="C207" i="1"/>
  <c r="B207" i="1"/>
  <c r="C206" i="1"/>
  <c r="B206" i="1"/>
  <c r="C205" i="1"/>
  <c r="B205" i="1"/>
  <c r="C204" i="1"/>
  <c r="B204" i="1"/>
  <c r="C203" i="1"/>
  <c r="B203" i="1"/>
  <c r="C202" i="1"/>
  <c r="B202" i="1"/>
  <c r="C201" i="1"/>
  <c r="B201" i="1"/>
  <c r="C200" i="1"/>
  <c r="B200" i="1"/>
  <c r="B199" i="1"/>
  <c r="E195" i="1"/>
  <c r="C192" i="1"/>
  <c r="B192" i="1"/>
  <c r="C191" i="1"/>
  <c r="B191" i="1"/>
  <c r="C190" i="1"/>
  <c r="B190" i="1"/>
  <c r="C189" i="1"/>
  <c r="B189" i="1"/>
  <c r="C188" i="1"/>
  <c r="B188" i="1"/>
  <c r="C187" i="1"/>
  <c r="B187" i="1"/>
  <c r="C186" i="1"/>
  <c r="B186" i="1"/>
  <c r="C185" i="1"/>
  <c r="B185" i="1"/>
  <c r="C184" i="1"/>
  <c r="B184" i="1"/>
  <c r="C183" i="1"/>
  <c r="B183" i="1"/>
  <c r="C182" i="1"/>
  <c r="B182" i="1"/>
  <c r="C181" i="1"/>
  <c r="B181" i="1"/>
  <c r="C180" i="1"/>
  <c r="B180" i="1"/>
  <c r="C179" i="1"/>
  <c r="B179" i="1"/>
  <c r="C178" i="1"/>
  <c r="B178" i="1"/>
  <c r="C177" i="1"/>
  <c r="B177" i="1"/>
  <c r="B176" i="1"/>
  <c r="E172" i="1"/>
  <c r="C169" i="1"/>
  <c r="B169" i="1"/>
  <c r="C168" i="1"/>
  <c r="B168" i="1"/>
  <c r="C167" i="1"/>
  <c r="B167" i="1"/>
  <c r="C166" i="1"/>
  <c r="B166" i="1"/>
  <c r="C165" i="1"/>
  <c r="B165" i="1"/>
  <c r="C164" i="1"/>
  <c r="B164" i="1"/>
  <c r="C163" i="1"/>
  <c r="B163" i="1"/>
  <c r="C162" i="1"/>
  <c r="B162" i="1"/>
  <c r="C161" i="1"/>
  <c r="B161" i="1"/>
  <c r="C160" i="1"/>
  <c r="B160" i="1"/>
  <c r="C159" i="1"/>
  <c r="B159" i="1"/>
  <c r="C158" i="1"/>
  <c r="B158" i="1"/>
  <c r="C157" i="1"/>
  <c r="B157" i="1"/>
  <c r="C156" i="1"/>
  <c r="B156" i="1"/>
  <c r="C155" i="1"/>
  <c r="B155" i="1"/>
  <c r="C154" i="1"/>
  <c r="B154" i="1"/>
  <c r="B153" i="1"/>
  <c r="E149" i="1"/>
  <c r="C146" i="1"/>
  <c r="B146" i="1"/>
  <c r="C145" i="1"/>
  <c r="B145" i="1"/>
  <c r="C144" i="1"/>
  <c r="B144" i="1"/>
  <c r="C143" i="1"/>
  <c r="B143" i="1"/>
  <c r="C142" i="1"/>
  <c r="B142" i="1"/>
  <c r="C141" i="1"/>
  <c r="B141" i="1"/>
  <c r="C140" i="1"/>
  <c r="B140" i="1"/>
  <c r="C139" i="1"/>
  <c r="B139" i="1"/>
  <c r="C138" i="1"/>
  <c r="B138" i="1"/>
  <c r="C137" i="1"/>
  <c r="B137" i="1"/>
  <c r="C136" i="1"/>
  <c r="B136" i="1"/>
  <c r="C135" i="1"/>
  <c r="B135" i="1"/>
  <c r="C134" i="1"/>
  <c r="B134" i="1"/>
  <c r="C133" i="1"/>
  <c r="B133" i="1"/>
  <c r="C132" i="1"/>
  <c r="B132" i="1"/>
  <c r="C131" i="1"/>
  <c r="B131" i="1"/>
  <c r="B130" i="1"/>
  <c r="E126" i="1"/>
  <c r="C123" i="1"/>
  <c r="B123" i="1"/>
  <c r="C122" i="1"/>
  <c r="B122" i="1"/>
  <c r="C121" i="1"/>
  <c r="B121" i="1"/>
  <c r="C120" i="1"/>
  <c r="B120" i="1"/>
  <c r="C119" i="1"/>
  <c r="B119" i="1"/>
  <c r="C118" i="1"/>
  <c r="B118" i="1"/>
  <c r="C117" i="1"/>
  <c r="B117" i="1"/>
  <c r="C116" i="1"/>
  <c r="B116" i="1"/>
  <c r="C115" i="1"/>
  <c r="B115" i="1"/>
  <c r="C114" i="1"/>
  <c r="B114" i="1"/>
  <c r="C113" i="1"/>
  <c r="B113" i="1"/>
  <c r="C112" i="1"/>
  <c r="B112" i="1"/>
  <c r="C111" i="1"/>
  <c r="B111" i="1"/>
  <c r="C110" i="1"/>
  <c r="B110" i="1"/>
  <c r="C109" i="1"/>
  <c r="B109" i="1"/>
  <c r="C108" i="1"/>
  <c r="B108" i="1"/>
  <c r="B107" i="1"/>
  <c r="E103" i="1"/>
  <c r="C100" i="1"/>
  <c r="B100" i="1"/>
  <c r="C99" i="1"/>
  <c r="B99" i="1"/>
  <c r="C98" i="1"/>
  <c r="B98" i="1"/>
  <c r="C97" i="1"/>
  <c r="B97" i="1"/>
  <c r="C96" i="1"/>
  <c r="B96" i="1"/>
  <c r="C95" i="1"/>
  <c r="B95" i="1"/>
  <c r="C94" i="1"/>
  <c r="B94" i="1"/>
  <c r="C93" i="1"/>
  <c r="B93" i="1"/>
  <c r="C92" i="1"/>
  <c r="B92" i="1"/>
  <c r="C91" i="1"/>
  <c r="B91" i="1"/>
  <c r="C90" i="1"/>
  <c r="B90" i="1"/>
  <c r="C89" i="1"/>
  <c r="B89" i="1"/>
  <c r="C88" i="1"/>
  <c r="B88" i="1"/>
  <c r="C87" i="1"/>
  <c r="B87" i="1"/>
  <c r="C86" i="1"/>
  <c r="B86" i="1"/>
  <c r="C85" i="1"/>
  <c r="B85" i="1"/>
  <c r="B84" i="1"/>
  <c r="D1" i="1"/>
  <c r="A29" i="1"/>
  <c r="A52" i="1" s="1"/>
  <c r="A30" i="1"/>
  <c r="A53" i="1" s="1"/>
  <c r="A31" i="1"/>
  <c r="A54" i="1" s="1"/>
  <c r="A28" i="1"/>
  <c r="A51" i="1" s="1"/>
  <c r="A27" i="1"/>
  <c r="A50" i="1" s="1"/>
  <c r="A25" i="1"/>
  <c r="A48" i="1" s="1"/>
  <c r="A26" i="1"/>
  <c r="A49" i="1" s="1"/>
  <c r="A24" i="1"/>
  <c r="A47" i="1" s="1"/>
  <c r="E80" i="1"/>
  <c r="C77" i="1"/>
  <c r="B77" i="1"/>
  <c r="C76" i="1"/>
  <c r="B76" i="1"/>
  <c r="C75" i="1"/>
  <c r="B75" i="1"/>
  <c r="C74" i="1"/>
  <c r="B74" i="1"/>
  <c r="C73" i="1"/>
  <c r="B73" i="1"/>
  <c r="C72" i="1"/>
  <c r="B72" i="1"/>
  <c r="C71" i="1"/>
  <c r="B71" i="1"/>
  <c r="C70" i="1"/>
  <c r="B70" i="1"/>
  <c r="C69" i="1"/>
  <c r="B69" i="1"/>
  <c r="C68" i="1"/>
  <c r="B68" i="1"/>
  <c r="C67" i="1"/>
  <c r="B67" i="1"/>
  <c r="C66" i="1"/>
  <c r="B66" i="1"/>
  <c r="C65" i="1"/>
  <c r="B65" i="1"/>
  <c r="C64" i="1"/>
  <c r="B64" i="1"/>
  <c r="C63" i="1"/>
  <c r="B63" i="1"/>
  <c r="C62" i="1"/>
  <c r="B62" i="1"/>
  <c r="B61" i="1"/>
  <c r="E57"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B38" i="1"/>
  <c r="A23" i="1"/>
  <c r="A46" i="1" s="1"/>
  <c r="A22" i="1"/>
  <c r="A45" i="1" s="1"/>
  <c r="A21" i="1"/>
  <c r="A44" i="1" s="1"/>
  <c r="A20" i="1"/>
  <c r="A43" i="1" s="1"/>
  <c r="A19" i="1"/>
  <c r="A42" i="1" s="1"/>
  <c r="A18" i="1"/>
  <c r="A41" i="1" s="1"/>
  <c r="D41" i="1" s="1"/>
  <c r="A17" i="1"/>
  <c r="A40" i="1" s="1"/>
  <c r="A16" i="1"/>
  <c r="A39" i="1" s="1"/>
  <c r="F1159" i="1" l="1"/>
  <c r="F1162" i="1" s="1"/>
  <c r="D56" i="2" s="1"/>
  <c r="F1251" i="1"/>
  <c r="F1254" i="1" s="1"/>
  <c r="D55" i="2" s="1"/>
  <c r="F1389" i="1"/>
  <c r="F1392" i="1" s="1"/>
  <c r="D49" i="2" s="1"/>
  <c r="D1426" i="1"/>
  <c r="F1426" i="1" s="1"/>
  <c r="A1449" i="1"/>
  <c r="A1455" i="1"/>
  <c r="D1408" i="1"/>
  <c r="F1408" i="1" s="1"/>
  <c r="A1431" i="1"/>
  <c r="D1400" i="1"/>
  <c r="A1423" i="1"/>
  <c r="D1420" i="1"/>
  <c r="A1443" i="1"/>
  <c r="D1442" i="1"/>
  <c r="F1442" i="1" s="1"/>
  <c r="A1465" i="1"/>
  <c r="A1476" i="1"/>
  <c r="D1453" i="1"/>
  <c r="F1453" i="1" s="1"/>
  <c r="D1389" i="1"/>
  <c r="D1444" i="1"/>
  <c r="F1444" i="1" s="1"/>
  <c r="A1467" i="1"/>
  <c r="D1428" i="1"/>
  <c r="F1428" i="1" s="1"/>
  <c r="A1451" i="1"/>
  <c r="D1425" i="1"/>
  <c r="F1425" i="1" s="1"/>
  <c r="A1448" i="1"/>
  <c r="D1456" i="1"/>
  <c r="F1456" i="1" s="1"/>
  <c r="A1479" i="1"/>
  <c r="D1422" i="1"/>
  <c r="F1422" i="1" s="1"/>
  <c r="A1445" i="1"/>
  <c r="A1450" i="1"/>
  <c r="D1427" i="1"/>
  <c r="F1427" i="1" s="1"/>
  <c r="A1424" i="1"/>
  <c r="D1401" i="1"/>
  <c r="F1401" i="1" s="1"/>
  <c r="D1455" i="1"/>
  <c r="F1455" i="1" s="1"/>
  <c r="A1478" i="1"/>
  <c r="D1457" i="1"/>
  <c r="F1457" i="1" s="1"/>
  <c r="A1480" i="1"/>
  <c r="D1452" i="1"/>
  <c r="F1452" i="1" s="1"/>
  <c r="A1475" i="1"/>
  <c r="F1366" i="1"/>
  <c r="F1369" i="1" s="1"/>
  <c r="D51" i="2" s="1"/>
  <c r="F1343" i="1"/>
  <c r="F1346" i="1" s="1"/>
  <c r="D41" i="2" s="1"/>
  <c r="F1228" i="1"/>
  <c r="F1231" i="1" s="1"/>
  <c r="D25" i="2" s="1"/>
  <c r="F1205" i="1"/>
  <c r="F1208" i="1" s="1"/>
  <c r="D11" i="2" s="1"/>
  <c r="F1297" i="1"/>
  <c r="F1300" i="1" s="1"/>
  <c r="D33" i="2" s="1"/>
  <c r="F1182" i="1"/>
  <c r="F1185" i="1" s="1"/>
  <c r="D39" i="2" s="1"/>
  <c r="F1274" i="1"/>
  <c r="F1277" i="1" s="1"/>
  <c r="D40" i="2" s="1"/>
  <c r="F1320" i="1"/>
  <c r="F1323" i="1" s="1"/>
  <c r="D45" i="1"/>
  <c r="F45" i="1" s="1"/>
  <c r="A68" i="1"/>
  <c r="F361" i="1"/>
  <c r="F362" i="1"/>
  <c r="D51" i="1"/>
  <c r="F51" i="1" s="1"/>
  <c r="A74" i="1"/>
  <c r="D52" i="1"/>
  <c r="F52" i="1" s="1"/>
  <c r="A75" i="1"/>
  <c r="D54" i="1"/>
  <c r="F54" i="1" s="1"/>
  <c r="A77" i="1"/>
  <c r="D53" i="1"/>
  <c r="F53" i="1" s="1"/>
  <c r="A76" i="1"/>
  <c r="D47" i="1"/>
  <c r="F47" i="1" s="1"/>
  <c r="A70" i="1"/>
  <c r="D48" i="1"/>
  <c r="F48" i="1" s="1"/>
  <c r="A71" i="1"/>
  <c r="D49" i="1"/>
  <c r="F49" i="1" s="1"/>
  <c r="A72" i="1"/>
  <c r="A73" i="1"/>
  <c r="D50" i="1"/>
  <c r="D46" i="1"/>
  <c r="F46" i="1" s="1"/>
  <c r="A69" i="1"/>
  <c r="D44" i="1"/>
  <c r="F44" i="1" s="1"/>
  <c r="A67" i="1"/>
  <c r="D43" i="1"/>
  <c r="F43" i="1" s="1"/>
  <c r="A66" i="1"/>
  <c r="A64" i="1"/>
  <c r="D40" i="1"/>
  <c r="F40" i="1" s="1"/>
  <c r="A63" i="1"/>
  <c r="D39" i="1"/>
  <c r="F39" i="1" s="1"/>
  <c r="A62" i="1"/>
  <c r="D42" i="1"/>
  <c r="F42" i="1" s="1"/>
  <c r="A65" i="1"/>
  <c r="F41" i="1"/>
  <c r="B22" i="2"/>
  <c r="B5" i="2"/>
  <c r="B17" i="2"/>
  <c r="B59" i="2"/>
  <c r="B50" i="2"/>
  <c r="B43" i="2"/>
  <c r="B24" i="2"/>
  <c r="B54" i="2"/>
  <c r="B34" i="2"/>
  <c r="B4" i="2"/>
  <c r="B7" i="2"/>
  <c r="B46" i="2"/>
  <c r="B47" i="2"/>
  <c r="B16" i="2"/>
  <c r="B20" i="2"/>
  <c r="B14" i="2"/>
  <c r="B58" i="2"/>
  <c r="B48" i="2"/>
  <c r="B61" i="2"/>
  <c r="B29" i="2"/>
  <c r="B52" i="2"/>
  <c r="B30" i="2"/>
  <c r="B26" i="2"/>
  <c r="B36" i="2"/>
  <c r="B53" i="2"/>
  <c r="B23" i="2"/>
  <c r="B62" i="2"/>
  <c r="B15" i="2"/>
  <c r="B27" i="2"/>
  <c r="B57" i="2"/>
  <c r="B21" i="2"/>
  <c r="B12" i="2"/>
  <c r="B35" i="2"/>
  <c r="B13" i="2"/>
  <c r="B37" i="2"/>
  <c r="B60" i="2"/>
  <c r="B18" i="2"/>
  <c r="B9" i="2"/>
  <c r="B8" i="2"/>
  <c r="F11" i="2"/>
  <c r="G11" i="2" s="1"/>
  <c r="B28" i="2"/>
  <c r="F10" i="2"/>
  <c r="G10" i="2" s="1"/>
  <c r="B6" i="2"/>
  <c r="G9" i="2"/>
  <c r="B10" i="2"/>
  <c r="K8" i="2"/>
  <c r="B44" i="2"/>
  <c r="B19" i="2"/>
  <c r="B31" i="2"/>
  <c r="B42" i="2"/>
  <c r="B45" i="2"/>
  <c r="E34"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B15" i="1"/>
  <c r="B32" i="2" s="1"/>
  <c r="D1449" i="1" l="1"/>
  <c r="F1449" i="1" s="1"/>
  <c r="A1472" i="1"/>
  <c r="A1499" i="1"/>
  <c r="D1476" i="1"/>
  <c r="F1476" i="1" s="1"/>
  <c r="D1445" i="1"/>
  <c r="F1445" i="1" s="1"/>
  <c r="A1468" i="1"/>
  <c r="D1479" i="1"/>
  <c r="F1479" i="1" s="1"/>
  <c r="A1502" i="1"/>
  <c r="D1475" i="1"/>
  <c r="F1475" i="1" s="1"/>
  <c r="A1498" i="1"/>
  <c r="D1448" i="1"/>
  <c r="F1448" i="1" s="1"/>
  <c r="A1471" i="1"/>
  <c r="D1443" i="1"/>
  <c r="F1443" i="1" s="1"/>
  <c r="A1466" i="1"/>
  <c r="D1424" i="1"/>
  <c r="F1424" i="1" s="1"/>
  <c r="A1447" i="1"/>
  <c r="F1420" i="1"/>
  <c r="D1478" i="1"/>
  <c r="F1478" i="1" s="1"/>
  <c r="A1501" i="1"/>
  <c r="D1431" i="1"/>
  <c r="F1431" i="1" s="1"/>
  <c r="A1454" i="1"/>
  <c r="D1450" i="1"/>
  <c r="F1450" i="1" s="1"/>
  <c r="A1473" i="1"/>
  <c r="D1465" i="1"/>
  <c r="F1465" i="1" s="1"/>
  <c r="A1488" i="1"/>
  <c r="D1480" i="1"/>
  <c r="F1480" i="1" s="1"/>
  <c r="A1503" i="1"/>
  <c r="D1451" i="1"/>
  <c r="F1451" i="1" s="1"/>
  <c r="A1474" i="1"/>
  <c r="D1423" i="1"/>
  <c r="F1423" i="1" s="1"/>
  <c r="A1446" i="1"/>
  <c r="D1412" i="1"/>
  <c r="F1400" i="1"/>
  <c r="F1412" i="1" s="1"/>
  <c r="F1415" i="1" s="1"/>
  <c r="D1467" i="1"/>
  <c r="F1467" i="1" s="1"/>
  <c r="A1490" i="1"/>
  <c r="F12" i="2"/>
  <c r="D76" i="1"/>
  <c r="F76" i="1" s="1"/>
  <c r="A99" i="1"/>
  <c r="D77" i="1"/>
  <c r="F77" i="1" s="1"/>
  <c r="A100" i="1"/>
  <c r="D75" i="1"/>
  <c r="F75" i="1" s="1"/>
  <c r="A98" i="1"/>
  <c r="D74" i="1"/>
  <c r="F74" i="1" s="1"/>
  <c r="A97" i="1"/>
  <c r="D72" i="1"/>
  <c r="F72" i="1" s="1"/>
  <c r="A95" i="1"/>
  <c r="D71" i="1"/>
  <c r="F71" i="1" s="1"/>
  <c r="A94" i="1"/>
  <c r="D70" i="1"/>
  <c r="F70" i="1" s="1"/>
  <c r="A93" i="1"/>
  <c r="D69" i="1"/>
  <c r="F69" i="1" s="1"/>
  <c r="A92" i="1"/>
  <c r="D68" i="1"/>
  <c r="F68" i="1" s="1"/>
  <c r="A91" i="1"/>
  <c r="D67" i="1"/>
  <c r="F67" i="1" s="1"/>
  <c r="A90" i="1"/>
  <c r="D66" i="1"/>
  <c r="F66" i="1" s="1"/>
  <c r="A89" i="1"/>
  <c r="D65" i="1"/>
  <c r="F65" i="1" s="1"/>
  <c r="A88" i="1"/>
  <c r="D64" i="1"/>
  <c r="F64" i="1" s="1"/>
  <c r="A87" i="1"/>
  <c r="D63" i="1"/>
  <c r="F63" i="1" s="1"/>
  <c r="A86" i="1"/>
  <c r="D32" i="1"/>
  <c r="D62" i="1"/>
  <c r="F62" i="1" s="1"/>
  <c r="A85" i="1"/>
  <c r="F50" i="1"/>
  <c r="F55" i="1" s="1"/>
  <c r="D55" i="1"/>
  <c r="D73" i="1"/>
  <c r="A96" i="1"/>
  <c r="F31" i="1"/>
  <c r="F28" i="1"/>
  <c r="F26" i="1"/>
  <c r="F25" i="1"/>
  <c r="F24" i="1"/>
  <c r="F23" i="1"/>
  <c r="F22" i="1"/>
  <c r="F19" i="1"/>
  <c r="F18" i="1"/>
  <c r="F30" i="1"/>
  <c r="F29" i="1"/>
  <c r="F27" i="1"/>
  <c r="F21" i="1"/>
  <c r="F20" i="1"/>
  <c r="F17" i="1"/>
  <c r="F16" i="1"/>
  <c r="A1495" i="1" l="1"/>
  <c r="D1472" i="1"/>
  <c r="F1472" i="1" s="1"/>
  <c r="D1488" i="1"/>
  <c r="F1488" i="1" s="1"/>
  <c r="A1511" i="1"/>
  <c r="D1511" i="1" s="1"/>
  <c r="F1511" i="1" s="1"/>
  <c r="D1471" i="1"/>
  <c r="F1471" i="1" s="1"/>
  <c r="A1494" i="1"/>
  <c r="D1503" i="1"/>
  <c r="F1503" i="1" s="1"/>
  <c r="A1526" i="1"/>
  <c r="D1526" i="1" s="1"/>
  <c r="F1526" i="1" s="1"/>
  <c r="D1498" i="1"/>
  <c r="F1498" i="1" s="1"/>
  <c r="A1521" i="1"/>
  <c r="D1521" i="1" s="1"/>
  <c r="F1521" i="1" s="1"/>
  <c r="A1477" i="1"/>
  <c r="D1454" i="1"/>
  <c r="F1454" i="1" s="1"/>
  <c r="D1446" i="1"/>
  <c r="F1446" i="1" s="1"/>
  <c r="A1469" i="1"/>
  <c r="A1489" i="1"/>
  <c r="D1466" i="1"/>
  <c r="F1466" i="1" s="1"/>
  <c r="D1473" i="1"/>
  <c r="F1473" i="1" s="1"/>
  <c r="A1496" i="1"/>
  <c r="D1490" i="1"/>
  <c r="F1490" i="1" s="1"/>
  <c r="A1513" i="1"/>
  <c r="D1513" i="1" s="1"/>
  <c r="F1513" i="1" s="1"/>
  <c r="D1502" i="1"/>
  <c r="F1502" i="1" s="1"/>
  <c r="A1525" i="1"/>
  <c r="D1525" i="1" s="1"/>
  <c r="F1525" i="1" s="1"/>
  <c r="D1501" i="1"/>
  <c r="F1501" i="1" s="1"/>
  <c r="A1524" i="1"/>
  <c r="D1524" i="1" s="1"/>
  <c r="F1524" i="1" s="1"/>
  <c r="D1468" i="1"/>
  <c r="F1468" i="1" s="1"/>
  <c r="A1491" i="1"/>
  <c r="D1435" i="1"/>
  <c r="F1435" i="1"/>
  <c r="F1438" i="1" s="1"/>
  <c r="D1474" i="1"/>
  <c r="F1474" i="1" s="1"/>
  <c r="A1497" i="1"/>
  <c r="D1447" i="1"/>
  <c r="F1447" i="1" s="1"/>
  <c r="A1470" i="1"/>
  <c r="D1499" i="1"/>
  <c r="F1499" i="1" s="1"/>
  <c r="A1522" i="1"/>
  <c r="D1522" i="1" s="1"/>
  <c r="F1522" i="1" s="1"/>
  <c r="G12" i="2"/>
  <c r="F13" i="2"/>
  <c r="A122" i="1"/>
  <c r="D99" i="1"/>
  <c r="F99" i="1" s="1"/>
  <c r="D100" i="1"/>
  <c r="F100" i="1" s="1"/>
  <c r="A123" i="1"/>
  <c r="D98" i="1"/>
  <c r="F98" i="1" s="1"/>
  <c r="A121" i="1"/>
  <c r="D97" i="1"/>
  <c r="F97" i="1" s="1"/>
  <c r="A120" i="1"/>
  <c r="A118" i="1"/>
  <c r="D95" i="1"/>
  <c r="F95" i="1" s="1"/>
  <c r="D94" i="1"/>
  <c r="F94" i="1" s="1"/>
  <c r="A117" i="1"/>
  <c r="D93" i="1"/>
  <c r="F93" i="1" s="1"/>
  <c r="A116" i="1"/>
  <c r="D92" i="1"/>
  <c r="F92" i="1" s="1"/>
  <c r="A115" i="1"/>
  <c r="D91" i="1"/>
  <c r="F91" i="1" s="1"/>
  <c r="A114" i="1"/>
  <c r="D90" i="1"/>
  <c r="F90" i="1" s="1"/>
  <c r="A113" i="1"/>
  <c r="D89" i="1"/>
  <c r="F89" i="1" s="1"/>
  <c r="A112" i="1"/>
  <c r="D88" i="1"/>
  <c r="F88" i="1" s="1"/>
  <c r="A111" i="1"/>
  <c r="A110" i="1"/>
  <c r="D87" i="1"/>
  <c r="F87" i="1" s="1"/>
  <c r="D86" i="1"/>
  <c r="F86" i="1" s="1"/>
  <c r="A109" i="1"/>
  <c r="D85" i="1"/>
  <c r="F85" i="1" s="1"/>
  <c r="A108" i="1"/>
  <c r="D96" i="1"/>
  <c r="A119" i="1"/>
  <c r="F73" i="1"/>
  <c r="F78" i="1" s="1"/>
  <c r="D78" i="1"/>
  <c r="F58" i="1"/>
  <c r="D45" i="2" s="1"/>
  <c r="F32" i="1"/>
  <c r="D1458" i="1" l="1"/>
  <c r="D1495" i="1"/>
  <c r="F1495" i="1" s="1"/>
  <c r="A1518" i="1"/>
  <c r="D1518" i="1" s="1"/>
  <c r="F1518" i="1" s="1"/>
  <c r="D1477" i="1"/>
  <c r="F1477" i="1" s="1"/>
  <c r="A1500" i="1"/>
  <c r="D1469" i="1"/>
  <c r="F1469" i="1" s="1"/>
  <c r="A1492" i="1"/>
  <c r="A1514" i="1"/>
  <c r="D1514" i="1" s="1"/>
  <c r="F1514" i="1" s="1"/>
  <c r="D1491" i="1"/>
  <c r="F1491" i="1" s="1"/>
  <c r="F1458" i="1"/>
  <c r="F1461" i="1" s="1"/>
  <c r="D1494" i="1"/>
  <c r="F1494" i="1" s="1"/>
  <c r="A1517" i="1"/>
  <c r="D1517" i="1" s="1"/>
  <c r="F1517" i="1" s="1"/>
  <c r="A1512" i="1"/>
  <c r="D1512" i="1" s="1"/>
  <c r="F1512" i="1" s="1"/>
  <c r="D1489" i="1"/>
  <c r="F1489" i="1" s="1"/>
  <c r="D1470" i="1"/>
  <c r="F1470" i="1" s="1"/>
  <c r="A1493" i="1"/>
  <c r="A1519" i="1"/>
  <c r="D1519" i="1" s="1"/>
  <c r="F1519" i="1" s="1"/>
  <c r="D1496" i="1"/>
  <c r="F1496" i="1" s="1"/>
  <c r="D1497" i="1"/>
  <c r="F1497" i="1" s="1"/>
  <c r="A1520" i="1"/>
  <c r="D1520" i="1" s="1"/>
  <c r="F1520" i="1" s="1"/>
  <c r="F14" i="2"/>
  <c r="G13" i="2"/>
  <c r="A145" i="1"/>
  <c r="D122" i="1"/>
  <c r="F122" i="1" s="1"/>
  <c r="D123" i="1"/>
  <c r="F123" i="1" s="1"/>
  <c r="A146" i="1"/>
  <c r="D121" i="1"/>
  <c r="F121" i="1" s="1"/>
  <c r="A144" i="1"/>
  <c r="D120" i="1"/>
  <c r="F120" i="1" s="1"/>
  <c r="A143" i="1"/>
  <c r="D118" i="1"/>
  <c r="F118" i="1" s="1"/>
  <c r="A141" i="1"/>
  <c r="D117" i="1"/>
  <c r="F117" i="1" s="1"/>
  <c r="A140" i="1"/>
  <c r="D116" i="1"/>
  <c r="F116" i="1" s="1"/>
  <c r="A139" i="1"/>
  <c r="D115" i="1"/>
  <c r="F115" i="1" s="1"/>
  <c r="A138" i="1"/>
  <c r="D114" i="1"/>
  <c r="F114" i="1" s="1"/>
  <c r="A137" i="1"/>
  <c r="D113" i="1"/>
  <c r="F113" i="1" s="1"/>
  <c r="A136" i="1"/>
  <c r="D112" i="1"/>
  <c r="F112" i="1" s="1"/>
  <c r="A135" i="1"/>
  <c r="D111" i="1"/>
  <c r="F111" i="1" s="1"/>
  <c r="A134" i="1"/>
  <c r="D110" i="1"/>
  <c r="F110" i="1" s="1"/>
  <c r="A133" i="1"/>
  <c r="F81" i="1"/>
  <c r="D37" i="2" s="1"/>
  <c r="D109" i="1"/>
  <c r="F109" i="1" s="1"/>
  <c r="A132" i="1"/>
  <c r="A131" i="1"/>
  <c r="D108" i="1"/>
  <c r="F108" i="1" s="1"/>
  <c r="D101" i="1"/>
  <c r="F96" i="1"/>
  <c r="F101" i="1" s="1"/>
  <c r="F104" i="1" s="1"/>
  <c r="D27" i="2" s="1"/>
  <c r="A142" i="1"/>
  <c r="D119" i="1"/>
  <c r="F35" i="1"/>
  <c r="D32" i="2" s="1"/>
  <c r="D1493" i="1" l="1"/>
  <c r="F1493" i="1" s="1"/>
  <c r="A1516" i="1"/>
  <c r="D1516" i="1" s="1"/>
  <c r="F1516" i="1" s="1"/>
  <c r="D1481" i="1"/>
  <c r="D1492" i="1"/>
  <c r="F1492" i="1" s="1"/>
  <c r="A1515" i="1"/>
  <c r="D1515" i="1" s="1"/>
  <c r="F1515" i="1" s="1"/>
  <c r="D1500" i="1"/>
  <c r="F1500" i="1" s="1"/>
  <c r="A1523" i="1"/>
  <c r="D1523" i="1" s="1"/>
  <c r="F1523" i="1" s="1"/>
  <c r="F1481" i="1"/>
  <c r="F1484" i="1" s="1"/>
  <c r="F15" i="2"/>
  <c r="G14" i="2"/>
  <c r="D145" i="1"/>
  <c r="F145" i="1" s="1"/>
  <c r="A168" i="1"/>
  <c r="D146" i="1"/>
  <c r="F146" i="1" s="1"/>
  <c r="A169" i="1"/>
  <c r="D144" i="1"/>
  <c r="F144" i="1" s="1"/>
  <c r="A167" i="1"/>
  <c r="D143" i="1"/>
  <c r="F143" i="1" s="1"/>
  <c r="A166" i="1"/>
  <c r="D141" i="1"/>
  <c r="F141" i="1" s="1"/>
  <c r="A164" i="1"/>
  <c r="A163" i="1"/>
  <c r="D140" i="1"/>
  <c r="F140" i="1" s="1"/>
  <c r="D139" i="1"/>
  <c r="F139" i="1" s="1"/>
  <c r="A162" i="1"/>
  <c r="D138" i="1"/>
  <c r="F138" i="1" s="1"/>
  <c r="A161" i="1"/>
  <c r="D137" i="1"/>
  <c r="F137" i="1" s="1"/>
  <c r="A160" i="1"/>
  <c r="D136" i="1"/>
  <c r="F136" i="1" s="1"/>
  <c r="A159" i="1"/>
  <c r="D135" i="1"/>
  <c r="F135" i="1" s="1"/>
  <c r="A158" i="1"/>
  <c r="D134" i="1"/>
  <c r="F134" i="1" s="1"/>
  <c r="A157" i="1"/>
  <c r="D133" i="1"/>
  <c r="F133" i="1" s="1"/>
  <c r="A156" i="1"/>
  <c r="A155" i="1"/>
  <c r="D132" i="1"/>
  <c r="F132" i="1" s="1"/>
  <c r="D131" i="1"/>
  <c r="F131" i="1" s="1"/>
  <c r="A154" i="1"/>
  <c r="D124" i="1"/>
  <c r="F119" i="1"/>
  <c r="F124" i="1" s="1"/>
  <c r="F127" i="1" s="1"/>
  <c r="D7" i="2" s="1"/>
  <c r="A165" i="1"/>
  <c r="D142" i="1"/>
  <c r="F1527" i="1" l="1"/>
  <c r="F1530" i="1" s="1"/>
  <c r="F1504" i="1"/>
  <c r="F1507" i="1" s="1"/>
  <c r="D1527" i="1"/>
  <c r="D1504" i="1"/>
  <c r="G15" i="2"/>
  <c r="F16" i="2"/>
  <c r="D168" i="1"/>
  <c r="F168" i="1" s="1"/>
  <c r="A191" i="1"/>
  <c r="D169" i="1"/>
  <c r="F169" i="1" s="1"/>
  <c r="A192" i="1"/>
  <c r="A190" i="1"/>
  <c r="D167" i="1"/>
  <c r="F167" i="1" s="1"/>
  <c r="D166" i="1"/>
  <c r="F166" i="1" s="1"/>
  <c r="A189" i="1"/>
  <c r="A187" i="1"/>
  <c r="D164" i="1"/>
  <c r="F164" i="1" s="1"/>
  <c r="D163" i="1"/>
  <c r="F163" i="1" s="1"/>
  <c r="A186" i="1"/>
  <c r="D162" i="1"/>
  <c r="F162" i="1" s="1"/>
  <c r="A185" i="1"/>
  <c r="A184" i="1"/>
  <c r="D161" i="1"/>
  <c r="F161" i="1" s="1"/>
  <c r="D160" i="1"/>
  <c r="F160" i="1" s="1"/>
  <c r="A183" i="1"/>
  <c r="D159" i="1"/>
  <c r="F159" i="1" s="1"/>
  <c r="A182" i="1"/>
  <c r="D158" i="1"/>
  <c r="F158" i="1" s="1"/>
  <c r="A181" i="1"/>
  <c r="D157" i="1"/>
  <c r="F157" i="1" s="1"/>
  <c r="A180" i="1"/>
  <c r="D156" i="1"/>
  <c r="F156" i="1" s="1"/>
  <c r="A179" i="1"/>
  <c r="D155" i="1"/>
  <c r="F155" i="1" s="1"/>
  <c r="A178" i="1"/>
  <c r="D154" i="1"/>
  <c r="F154" i="1" s="1"/>
  <c r="A177" i="1"/>
  <c r="D147" i="1"/>
  <c r="F142" i="1"/>
  <c r="F147" i="1" s="1"/>
  <c r="F150" i="1" s="1"/>
  <c r="D31" i="2" s="1"/>
  <c r="D165" i="1"/>
  <c r="A188" i="1"/>
  <c r="F17" i="2" l="1"/>
  <c r="G16" i="2"/>
  <c r="D191" i="1"/>
  <c r="F191" i="1" s="1"/>
  <c r="A214" i="1"/>
  <c r="D192" i="1"/>
  <c r="F192" i="1" s="1"/>
  <c r="A215" i="1"/>
  <c r="D190" i="1"/>
  <c r="F190" i="1" s="1"/>
  <c r="A213" i="1"/>
  <c r="D189" i="1"/>
  <c r="F189" i="1" s="1"/>
  <c r="A212" i="1"/>
  <c r="D187" i="1"/>
  <c r="F187" i="1" s="1"/>
  <c r="A210" i="1"/>
  <c r="D186" i="1"/>
  <c r="F186" i="1" s="1"/>
  <c r="A209" i="1"/>
  <c r="D185" i="1"/>
  <c r="F185" i="1" s="1"/>
  <c r="A208" i="1"/>
  <c r="D184" i="1"/>
  <c r="F184" i="1" s="1"/>
  <c r="A207" i="1"/>
  <c r="D183" i="1"/>
  <c r="F183" i="1" s="1"/>
  <c r="A206" i="1"/>
  <c r="D182" i="1"/>
  <c r="F182" i="1" s="1"/>
  <c r="A205" i="1"/>
  <c r="D181" i="1"/>
  <c r="F181" i="1" s="1"/>
  <c r="A204" i="1"/>
  <c r="D180" i="1"/>
  <c r="F180" i="1" s="1"/>
  <c r="A203" i="1"/>
  <c r="D179" i="1"/>
  <c r="F179" i="1" s="1"/>
  <c r="A202" i="1"/>
  <c r="D178" i="1"/>
  <c r="F178" i="1" s="1"/>
  <c r="A201" i="1"/>
  <c r="D177" i="1"/>
  <c r="F177" i="1" s="1"/>
  <c r="A200" i="1"/>
  <c r="A211" i="1"/>
  <c r="D188" i="1"/>
  <c r="D170" i="1"/>
  <c r="F165" i="1"/>
  <c r="F170" i="1" s="1"/>
  <c r="F173" i="1" s="1"/>
  <c r="D62" i="2" s="1"/>
  <c r="F18" i="2" l="1"/>
  <c r="G17" i="2"/>
  <c r="A237" i="1"/>
  <c r="D214" i="1"/>
  <c r="F214" i="1" s="1"/>
  <c r="D215" i="1"/>
  <c r="F215" i="1" s="1"/>
  <c r="A238" i="1"/>
  <c r="D213" i="1"/>
  <c r="F213" i="1" s="1"/>
  <c r="A236" i="1"/>
  <c r="D212" i="1"/>
  <c r="F212" i="1" s="1"/>
  <c r="A235" i="1"/>
  <c r="D210" i="1"/>
  <c r="F210" i="1" s="1"/>
  <c r="A233" i="1"/>
  <c r="D209" i="1"/>
  <c r="F209" i="1" s="1"/>
  <c r="A232" i="1"/>
  <c r="A231" i="1"/>
  <c r="D208" i="1"/>
  <c r="F208" i="1" s="1"/>
  <c r="D207" i="1"/>
  <c r="F207" i="1" s="1"/>
  <c r="A230" i="1"/>
  <c r="A229" i="1"/>
  <c r="D206" i="1"/>
  <c r="F206" i="1" s="1"/>
  <c r="D205" i="1"/>
  <c r="F205" i="1" s="1"/>
  <c r="A228" i="1"/>
  <c r="D204" i="1"/>
  <c r="F204" i="1" s="1"/>
  <c r="A227" i="1"/>
  <c r="D203" i="1"/>
  <c r="F203" i="1" s="1"/>
  <c r="A226" i="1"/>
  <c r="D202" i="1"/>
  <c r="F202" i="1" s="1"/>
  <c r="A225" i="1"/>
  <c r="D201" i="1"/>
  <c r="F201" i="1" s="1"/>
  <c r="A224" i="1"/>
  <c r="A223" i="1"/>
  <c r="D200" i="1"/>
  <c r="F200" i="1" s="1"/>
  <c r="D193" i="1"/>
  <c r="F188" i="1"/>
  <c r="F193" i="1" s="1"/>
  <c r="F196" i="1" s="1"/>
  <c r="D15" i="2" s="1"/>
  <c r="A234" i="1"/>
  <c r="D211" i="1"/>
  <c r="F19" i="2" l="1"/>
  <c r="G18" i="2"/>
  <c r="D237" i="1"/>
  <c r="F237" i="1" s="1"/>
  <c r="A260" i="1"/>
  <c r="A261" i="1"/>
  <c r="D238" i="1"/>
  <c r="F238" i="1" s="1"/>
  <c r="D236" i="1"/>
  <c r="F236" i="1" s="1"/>
  <c r="A259" i="1"/>
  <c r="D235" i="1"/>
  <c r="F235" i="1" s="1"/>
  <c r="A258" i="1"/>
  <c r="D233" i="1"/>
  <c r="F233" i="1" s="1"/>
  <c r="A256" i="1"/>
  <c r="D232" i="1"/>
  <c r="F232" i="1" s="1"/>
  <c r="A255" i="1"/>
  <c r="D231" i="1"/>
  <c r="F231" i="1" s="1"/>
  <c r="A254" i="1"/>
  <c r="D230" i="1"/>
  <c r="F230" i="1" s="1"/>
  <c r="A253" i="1"/>
  <c r="D229" i="1"/>
  <c r="F229" i="1" s="1"/>
  <c r="A252" i="1"/>
  <c r="D228" i="1"/>
  <c r="F228" i="1" s="1"/>
  <c r="A251" i="1"/>
  <c r="D227" i="1"/>
  <c r="F227" i="1" s="1"/>
  <c r="A250" i="1"/>
  <c r="A249" i="1"/>
  <c r="D226" i="1"/>
  <c r="F226" i="1" s="1"/>
  <c r="A248" i="1"/>
  <c r="D225" i="1"/>
  <c r="F225" i="1" s="1"/>
  <c r="D224" i="1"/>
  <c r="F224" i="1" s="1"/>
  <c r="A247" i="1"/>
  <c r="D223" i="1"/>
  <c r="F223" i="1" s="1"/>
  <c r="A246" i="1"/>
  <c r="A257" i="1"/>
  <c r="D234" i="1"/>
  <c r="D216" i="1"/>
  <c r="F211" i="1"/>
  <c r="F216" i="1" s="1"/>
  <c r="F219" i="1" s="1"/>
  <c r="D53" i="2" s="1"/>
  <c r="F20" i="2" l="1"/>
  <c r="G19" i="2"/>
  <c r="D260" i="1"/>
  <c r="F260" i="1" s="1"/>
  <c r="A283" i="1"/>
  <c r="D261" i="1"/>
  <c r="F261" i="1" s="1"/>
  <c r="A284" i="1"/>
  <c r="D259" i="1"/>
  <c r="F259" i="1" s="1"/>
  <c r="A282" i="1"/>
  <c r="D258" i="1"/>
  <c r="F258" i="1" s="1"/>
  <c r="A281" i="1"/>
  <c r="D256" i="1"/>
  <c r="F256" i="1" s="1"/>
  <c r="A279" i="1"/>
  <c r="D255" i="1"/>
  <c r="F255" i="1" s="1"/>
  <c r="A278" i="1"/>
  <c r="A277" i="1"/>
  <c r="D254" i="1"/>
  <c r="F254" i="1" s="1"/>
  <c r="A276" i="1"/>
  <c r="D253" i="1"/>
  <c r="F253" i="1" s="1"/>
  <c r="D252" i="1"/>
  <c r="F252" i="1" s="1"/>
  <c r="A275" i="1"/>
  <c r="D251" i="1"/>
  <c r="F251" i="1" s="1"/>
  <c r="A274" i="1"/>
  <c r="D250" i="1"/>
  <c r="F250" i="1" s="1"/>
  <c r="A273" i="1"/>
  <c r="D249" i="1"/>
  <c r="F249" i="1" s="1"/>
  <c r="A272" i="1"/>
  <c r="A271" i="1"/>
  <c r="D248" i="1"/>
  <c r="F248" i="1" s="1"/>
  <c r="D247" i="1"/>
  <c r="F247" i="1" s="1"/>
  <c r="A270" i="1"/>
  <c r="D246" i="1"/>
  <c r="F246" i="1" s="1"/>
  <c r="A269" i="1"/>
  <c r="D239" i="1"/>
  <c r="F234" i="1"/>
  <c r="F239" i="1" s="1"/>
  <c r="F242" i="1" s="1"/>
  <c r="D26" i="2" s="1"/>
  <c r="D257" i="1"/>
  <c r="A280" i="1"/>
  <c r="G20" i="2" l="1"/>
  <c r="F21" i="2"/>
  <c r="D283" i="1"/>
  <c r="F283" i="1" s="1"/>
  <c r="A306" i="1"/>
  <c r="D284" i="1"/>
  <c r="F284" i="1" s="1"/>
  <c r="A307" i="1"/>
  <c r="D282" i="1"/>
  <c r="F282" i="1" s="1"/>
  <c r="A305" i="1"/>
  <c r="D281" i="1"/>
  <c r="F281" i="1" s="1"/>
  <c r="A304" i="1"/>
  <c r="D279" i="1"/>
  <c r="F279" i="1" s="1"/>
  <c r="A302" i="1"/>
  <c r="D278" i="1"/>
  <c r="F278" i="1" s="1"/>
  <c r="A301" i="1"/>
  <c r="D277" i="1"/>
  <c r="F277" i="1" s="1"/>
  <c r="A300" i="1"/>
  <c r="A299" i="1"/>
  <c r="D276" i="1"/>
  <c r="F276" i="1" s="1"/>
  <c r="D275" i="1"/>
  <c r="F275" i="1" s="1"/>
  <c r="A298" i="1"/>
  <c r="D274" i="1"/>
  <c r="F274" i="1" s="1"/>
  <c r="A297" i="1"/>
  <c r="D273" i="1"/>
  <c r="F273" i="1" s="1"/>
  <c r="A296" i="1"/>
  <c r="D272" i="1"/>
  <c r="F272" i="1" s="1"/>
  <c r="A295" i="1"/>
  <c r="A294" i="1"/>
  <c r="D271" i="1"/>
  <c r="F271" i="1" s="1"/>
  <c r="D270" i="1"/>
  <c r="F270" i="1" s="1"/>
  <c r="A293" i="1"/>
  <c r="D269" i="1"/>
  <c r="F269" i="1" s="1"/>
  <c r="A292" i="1"/>
  <c r="D280" i="1"/>
  <c r="A303" i="1"/>
  <c r="D262" i="1"/>
  <c r="F257" i="1"/>
  <c r="F262" i="1" s="1"/>
  <c r="F265" i="1" s="1"/>
  <c r="D52" i="2" s="1"/>
  <c r="G21" i="2" l="1"/>
  <c r="F22" i="2"/>
  <c r="A329" i="1"/>
  <c r="D306" i="1"/>
  <c r="F306" i="1" s="1"/>
  <c r="D307" i="1"/>
  <c r="F307" i="1" s="1"/>
  <c r="A330" i="1"/>
  <c r="D305" i="1"/>
  <c r="F305" i="1" s="1"/>
  <c r="A328" i="1"/>
  <c r="D304" i="1"/>
  <c r="F304" i="1" s="1"/>
  <c r="A327" i="1"/>
  <c r="D302" i="1"/>
  <c r="F302" i="1" s="1"/>
  <c r="A325" i="1"/>
  <c r="A324" i="1"/>
  <c r="D301" i="1"/>
  <c r="F301" i="1" s="1"/>
  <c r="D300" i="1"/>
  <c r="F300" i="1" s="1"/>
  <c r="A323" i="1"/>
  <c r="D299" i="1"/>
  <c r="F299" i="1" s="1"/>
  <c r="A322" i="1"/>
  <c r="D298" i="1"/>
  <c r="F298" i="1" s="1"/>
  <c r="A321" i="1"/>
  <c r="D297" i="1"/>
  <c r="F297" i="1" s="1"/>
  <c r="A320" i="1"/>
  <c r="D296" i="1"/>
  <c r="F296" i="1" s="1"/>
  <c r="A319" i="1"/>
  <c r="A318" i="1"/>
  <c r="D295" i="1"/>
  <c r="F295" i="1" s="1"/>
  <c r="D294" i="1"/>
  <c r="F294" i="1" s="1"/>
  <c r="A317" i="1"/>
  <c r="D293" i="1"/>
  <c r="F293" i="1" s="1"/>
  <c r="A316" i="1"/>
  <c r="D292" i="1"/>
  <c r="F292" i="1" s="1"/>
  <c r="A315" i="1"/>
  <c r="D285" i="1"/>
  <c r="F280" i="1"/>
  <c r="F285" i="1" s="1"/>
  <c r="F288" i="1" s="1"/>
  <c r="D46" i="2" s="1"/>
  <c r="A326" i="1"/>
  <c r="D303" i="1"/>
  <c r="F23" i="2" l="1"/>
  <c r="G22" i="2"/>
  <c r="A352" i="1"/>
  <c r="D329" i="1"/>
  <c r="F329" i="1" s="1"/>
  <c r="D330" i="1"/>
  <c r="F330" i="1" s="1"/>
  <c r="A353" i="1"/>
  <c r="D328" i="1"/>
  <c r="F328" i="1" s="1"/>
  <c r="A351" i="1"/>
  <c r="D327" i="1"/>
  <c r="F327" i="1" s="1"/>
  <c r="A350" i="1"/>
  <c r="D325" i="1"/>
  <c r="F325" i="1" s="1"/>
  <c r="A348" i="1"/>
  <c r="D324" i="1"/>
  <c r="F324" i="1" s="1"/>
  <c r="A347" i="1"/>
  <c r="A346" i="1"/>
  <c r="D323" i="1"/>
  <c r="F323" i="1" s="1"/>
  <c r="D322" i="1"/>
  <c r="F322" i="1" s="1"/>
  <c r="A345" i="1"/>
  <c r="A344" i="1"/>
  <c r="D321" i="1"/>
  <c r="F321" i="1" s="1"/>
  <c r="D320" i="1"/>
  <c r="F320" i="1" s="1"/>
  <c r="A343" i="1"/>
  <c r="D319" i="1"/>
  <c r="F319" i="1" s="1"/>
  <c r="A342" i="1"/>
  <c r="A341" i="1"/>
  <c r="D318" i="1"/>
  <c r="F318" i="1" s="1"/>
  <c r="D317" i="1"/>
  <c r="F317" i="1" s="1"/>
  <c r="A340" i="1"/>
  <c r="D316" i="1"/>
  <c r="F316" i="1" s="1"/>
  <c r="A339" i="1"/>
  <c r="D315" i="1"/>
  <c r="F315" i="1" s="1"/>
  <c r="A338" i="1"/>
  <c r="D308" i="1"/>
  <c r="F303" i="1"/>
  <c r="F308" i="1" s="1"/>
  <c r="F311" i="1" s="1"/>
  <c r="D50" i="2" s="1"/>
  <c r="D326" i="1"/>
  <c r="A349" i="1"/>
  <c r="F24" i="2" l="1"/>
  <c r="G23" i="2"/>
  <c r="A375" i="1"/>
  <c r="D352" i="1"/>
  <c r="F352" i="1" s="1"/>
  <c r="D353" i="1"/>
  <c r="F353" i="1" s="1"/>
  <c r="A376" i="1"/>
  <c r="D351" i="1"/>
  <c r="F351" i="1" s="1"/>
  <c r="A374" i="1"/>
  <c r="D350" i="1"/>
  <c r="F350" i="1" s="1"/>
  <c r="A373" i="1"/>
  <c r="D348" i="1"/>
  <c r="F348" i="1" s="1"/>
  <c r="A371" i="1"/>
  <c r="D347" i="1"/>
  <c r="F347" i="1" s="1"/>
  <c r="A370" i="1"/>
  <c r="D346" i="1"/>
  <c r="F346" i="1" s="1"/>
  <c r="A369" i="1"/>
  <c r="D345" i="1"/>
  <c r="F345" i="1" s="1"/>
  <c r="A368" i="1"/>
  <c r="A367" i="1"/>
  <c r="D344" i="1"/>
  <c r="F344" i="1" s="1"/>
  <c r="D343" i="1"/>
  <c r="F343" i="1" s="1"/>
  <c r="A366" i="1"/>
  <c r="D342" i="1"/>
  <c r="F342" i="1" s="1"/>
  <c r="A365" i="1"/>
  <c r="A364" i="1"/>
  <c r="D341" i="1"/>
  <c r="F341" i="1" s="1"/>
  <c r="A363" i="1"/>
  <c r="D340" i="1"/>
  <c r="F340" i="1" s="1"/>
  <c r="D339" i="1"/>
  <c r="F339" i="1" s="1"/>
  <c r="A362" i="1"/>
  <c r="A385" i="1" s="1"/>
  <c r="D338" i="1"/>
  <c r="F338" i="1" s="1"/>
  <c r="A361" i="1"/>
  <c r="A384" i="1" s="1"/>
  <c r="A372" i="1"/>
  <c r="D349" i="1"/>
  <c r="D331" i="1"/>
  <c r="F326" i="1"/>
  <c r="F331" i="1" s="1"/>
  <c r="F334" i="1" s="1"/>
  <c r="D43" i="2" s="1"/>
  <c r="G24" i="2" l="1"/>
  <c r="F25" i="2"/>
  <c r="D375" i="1"/>
  <c r="F375" i="1" s="1"/>
  <c r="A398" i="1"/>
  <c r="D376" i="1"/>
  <c r="F376" i="1" s="1"/>
  <c r="A399" i="1"/>
  <c r="D374" i="1"/>
  <c r="F374" i="1" s="1"/>
  <c r="A397" i="1"/>
  <c r="A396" i="1"/>
  <c r="D373" i="1"/>
  <c r="F373" i="1" s="1"/>
  <c r="D371" i="1"/>
  <c r="F371" i="1" s="1"/>
  <c r="A394" i="1"/>
  <c r="D370" i="1"/>
  <c r="F370" i="1" s="1"/>
  <c r="A393" i="1"/>
  <c r="A392" i="1"/>
  <c r="D369" i="1"/>
  <c r="F369" i="1" s="1"/>
  <c r="A391" i="1"/>
  <c r="D368" i="1"/>
  <c r="F368" i="1" s="1"/>
  <c r="D367" i="1"/>
  <c r="F367" i="1" s="1"/>
  <c r="A390" i="1"/>
  <c r="D366" i="1"/>
  <c r="F366" i="1" s="1"/>
  <c r="A389" i="1"/>
  <c r="A388" i="1"/>
  <c r="D365" i="1"/>
  <c r="F365" i="1" s="1"/>
  <c r="D364" i="1"/>
  <c r="F364" i="1" s="1"/>
  <c r="A387" i="1"/>
  <c r="A386" i="1"/>
  <c r="D363" i="1"/>
  <c r="F363" i="1" s="1"/>
  <c r="D385" i="1"/>
  <c r="F385" i="1" s="1"/>
  <c r="A408" i="1"/>
  <c r="D384" i="1"/>
  <c r="F384" i="1" s="1"/>
  <c r="A407" i="1"/>
  <c r="D372" i="1"/>
  <c r="A395" i="1"/>
  <c r="D354" i="1"/>
  <c r="F349" i="1"/>
  <c r="F354" i="1" s="1"/>
  <c r="F357" i="1" s="1"/>
  <c r="D54" i="2" s="1"/>
  <c r="F26" i="2" l="1"/>
  <c r="G25" i="2"/>
  <c r="A421" i="1"/>
  <c r="D398" i="1"/>
  <c r="F398" i="1" s="1"/>
  <c r="D399" i="1"/>
  <c r="F399" i="1" s="1"/>
  <c r="A422" i="1"/>
  <c r="A420" i="1"/>
  <c r="D397" i="1"/>
  <c r="F397" i="1" s="1"/>
  <c r="D396" i="1"/>
  <c r="F396" i="1" s="1"/>
  <c r="A419" i="1"/>
  <c r="D394" i="1"/>
  <c r="F394" i="1" s="1"/>
  <c r="A417" i="1"/>
  <c r="D393" i="1"/>
  <c r="F393" i="1" s="1"/>
  <c r="A416" i="1"/>
  <c r="D392" i="1"/>
  <c r="F392" i="1" s="1"/>
  <c r="A415" i="1"/>
  <c r="D391" i="1"/>
  <c r="F391" i="1" s="1"/>
  <c r="A414" i="1"/>
  <c r="A413" i="1"/>
  <c r="D390" i="1"/>
  <c r="F390" i="1" s="1"/>
  <c r="D389" i="1"/>
  <c r="F389" i="1" s="1"/>
  <c r="A412" i="1"/>
  <c r="D388" i="1"/>
  <c r="F388" i="1" s="1"/>
  <c r="A411" i="1"/>
  <c r="D387" i="1"/>
  <c r="F387" i="1" s="1"/>
  <c r="A410" i="1"/>
  <c r="D386" i="1"/>
  <c r="F386" i="1" s="1"/>
  <c r="A409" i="1"/>
  <c r="D408" i="1"/>
  <c r="F408" i="1" s="1"/>
  <c r="A431" i="1"/>
  <c r="D407" i="1"/>
  <c r="F407" i="1" s="1"/>
  <c r="A430" i="1"/>
  <c r="D395" i="1"/>
  <c r="A418" i="1"/>
  <c r="D377" i="1"/>
  <c r="F372" i="1"/>
  <c r="F377" i="1" s="1"/>
  <c r="F380" i="1" s="1"/>
  <c r="D5" i="2" s="1"/>
  <c r="F27" i="2" l="1"/>
  <c r="G26" i="2"/>
  <c r="A444" i="1"/>
  <c r="D421" i="1"/>
  <c r="F421" i="1" s="1"/>
  <c r="D422" i="1"/>
  <c r="F422" i="1" s="1"/>
  <c r="A445" i="1"/>
  <c r="D420" i="1"/>
  <c r="F420" i="1" s="1"/>
  <c r="A443" i="1"/>
  <c r="D419" i="1"/>
  <c r="F419" i="1" s="1"/>
  <c r="A442" i="1"/>
  <c r="D417" i="1"/>
  <c r="F417" i="1" s="1"/>
  <c r="A440" i="1"/>
  <c r="D416" i="1"/>
  <c r="F416" i="1" s="1"/>
  <c r="A439" i="1"/>
  <c r="D415" i="1"/>
  <c r="F415" i="1" s="1"/>
  <c r="A438" i="1"/>
  <c r="D414" i="1"/>
  <c r="F414" i="1" s="1"/>
  <c r="A437" i="1"/>
  <c r="A436" i="1"/>
  <c r="D413" i="1"/>
  <c r="F413" i="1" s="1"/>
  <c r="D412" i="1"/>
  <c r="F412" i="1" s="1"/>
  <c r="A435" i="1"/>
  <c r="D411" i="1"/>
  <c r="F411" i="1" s="1"/>
  <c r="A434" i="1"/>
  <c r="A433" i="1"/>
  <c r="D410" i="1"/>
  <c r="F410" i="1" s="1"/>
  <c r="A432" i="1"/>
  <c r="D409" i="1"/>
  <c r="F409" i="1" s="1"/>
  <c r="D431" i="1"/>
  <c r="F431" i="1" s="1"/>
  <c r="A454" i="1"/>
  <c r="A477" i="1" s="1"/>
  <c r="D430" i="1"/>
  <c r="F430" i="1" s="1"/>
  <c r="A453" i="1"/>
  <c r="A476" i="1" s="1"/>
  <c r="A441" i="1"/>
  <c r="D418" i="1"/>
  <c r="D400" i="1"/>
  <c r="F395" i="1"/>
  <c r="F400" i="1" s="1"/>
  <c r="F403" i="1" s="1"/>
  <c r="D58" i="2" s="1"/>
  <c r="F28" i="2" l="1"/>
  <c r="G27" i="2"/>
  <c r="D476" i="1"/>
  <c r="A499" i="1"/>
  <c r="A500" i="1"/>
  <c r="D477" i="1"/>
  <c r="F477" i="1" s="1"/>
  <c r="A467" i="1"/>
  <c r="D444" i="1"/>
  <c r="F444" i="1" s="1"/>
  <c r="D445" i="1"/>
  <c r="F445" i="1" s="1"/>
  <c r="A468" i="1"/>
  <c r="A491" i="1" s="1"/>
  <c r="D443" i="1"/>
  <c r="F443" i="1" s="1"/>
  <c r="A466" i="1"/>
  <c r="A489" i="1" s="1"/>
  <c r="D442" i="1"/>
  <c r="F442" i="1" s="1"/>
  <c r="A465" i="1"/>
  <c r="A488" i="1" s="1"/>
  <c r="D440" i="1"/>
  <c r="F440" i="1" s="1"/>
  <c r="A463" i="1"/>
  <c r="A486" i="1" s="1"/>
  <c r="A462" i="1"/>
  <c r="A485" i="1" s="1"/>
  <c r="D439" i="1"/>
  <c r="F439" i="1" s="1"/>
  <c r="D438" i="1"/>
  <c r="F438" i="1" s="1"/>
  <c r="A461" i="1"/>
  <c r="A484" i="1" s="1"/>
  <c r="D437" i="1"/>
  <c r="F437" i="1" s="1"/>
  <c r="A460" i="1"/>
  <c r="A483" i="1" s="1"/>
  <c r="A459" i="1"/>
  <c r="A482" i="1" s="1"/>
  <c r="D436" i="1"/>
  <c r="F436" i="1" s="1"/>
  <c r="D435" i="1"/>
  <c r="F435" i="1" s="1"/>
  <c r="A458" i="1"/>
  <c r="A481" i="1" s="1"/>
  <c r="D434" i="1"/>
  <c r="F434" i="1" s="1"/>
  <c r="A457" i="1"/>
  <c r="A480" i="1" s="1"/>
  <c r="A456" i="1"/>
  <c r="A479" i="1" s="1"/>
  <c r="D433" i="1"/>
  <c r="F433" i="1" s="1"/>
  <c r="D432" i="1"/>
  <c r="F432" i="1" s="1"/>
  <c r="A455" i="1"/>
  <c r="A478" i="1" s="1"/>
  <c r="D454" i="1"/>
  <c r="F454" i="1" s="1"/>
  <c r="D453" i="1"/>
  <c r="F453" i="1" s="1"/>
  <c r="D423" i="1"/>
  <c r="F418" i="1"/>
  <c r="F423" i="1" s="1"/>
  <c r="F426" i="1" s="1"/>
  <c r="D34" i="2" s="1"/>
  <c r="A464" i="1"/>
  <c r="A487" i="1" s="1"/>
  <c r="D441" i="1"/>
  <c r="F29" i="2" l="1"/>
  <c r="G28" i="2"/>
  <c r="A504" i="1"/>
  <c r="D481" i="1"/>
  <c r="F481" i="1" s="1"/>
  <c r="D491" i="1"/>
  <c r="F491" i="1" s="1"/>
  <c r="A514" i="1"/>
  <c r="A508" i="1"/>
  <c r="D485" i="1"/>
  <c r="F485" i="1" s="1"/>
  <c r="D478" i="1"/>
  <c r="F478" i="1" s="1"/>
  <c r="A501" i="1"/>
  <c r="D486" i="1"/>
  <c r="F486" i="1" s="1"/>
  <c r="A509" i="1"/>
  <c r="D482" i="1"/>
  <c r="F482" i="1" s="1"/>
  <c r="A505" i="1"/>
  <c r="A490" i="1"/>
  <c r="D467" i="1"/>
  <c r="F467" i="1" s="1"/>
  <c r="D488" i="1"/>
  <c r="F488" i="1" s="1"/>
  <c r="A511" i="1"/>
  <c r="A523" i="1"/>
  <c r="D500" i="1"/>
  <c r="F500" i="1" s="1"/>
  <c r="A506" i="1"/>
  <c r="D483" i="1"/>
  <c r="F483" i="1" s="1"/>
  <c r="A510" i="1"/>
  <c r="D487" i="1"/>
  <c r="F487" i="1" s="1"/>
  <c r="A502" i="1"/>
  <c r="D479" i="1"/>
  <c r="F479" i="1" s="1"/>
  <c r="D480" i="1"/>
  <c r="F480" i="1" s="1"/>
  <c r="A503" i="1"/>
  <c r="D484" i="1"/>
  <c r="F484" i="1" s="1"/>
  <c r="A507" i="1"/>
  <c r="A512" i="1"/>
  <c r="D489" i="1"/>
  <c r="F489" i="1" s="1"/>
  <c r="D499" i="1"/>
  <c r="A522" i="1"/>
  <c r="F476" i="1"/>
  <c r="D468" i="1"/>
  <c r="F468" i="1" s="1"/>
  <c r="D466" i="1"/>
  <c r="F466" i="1" s="1"/>
  <c r="D465" i="1"/>
  <c r="F465" i="1" s="1"/>
  <c r="D463" i="1"/>
  <c r="F463" i="1" s="1"/>
  <c r="D462" i="1"/>
  <c r="F462" i="1" s="1"/>
  <c r="D461" i="1"/>
  <c r="F461" i="1" s="1"/>
  <c r="D460" i="1"/>
  <c r="F460" i="1" s="1"/>
  <c r="D459" i="1"/>
  <c r="F459" i="1" s="1"/>
  <c r="D458" i="1"/>
  <c r="F458" i="1" s="1"/>
  <c r="D457" i="1"/>
  <c r="F457" i="1" s="1"/>
  <c r="D456" i="1"/>
  <c r="F456" i="1" s="1"/>
  <c r="D455" i="1"/>
  <c r="F455" i="1" s="1"/>
  <c r="D464" i="1"/>
  <c r="D446" i="1"/>
  <c r="F441" i="1"/>
  <c r="F446" i="1" s="1"/>
  <c r="F449" i="1" s="1"/>
  <c r="D59" i="2" s="1"/>
  <c r="G29" i="2" l="1"/>
  <c r="F30" i="2"/>
  <c r="D522" i="1"/>
  <c r="A545" i="1"/>
  <c r="D511" i="1"/>
  <c r="F511" i="1" s="1"/>
  <c r="A534" i="1"/>
  <c r="D501" i="1"/>
  <c r="F501" i="1" s="1"/>
  <c r="A524" i="1"/>
  <c r="D512" i="1"/>
  <c r="F512" i="1" s="1"/>
  <c r="A535" i="1"/>
  <c r="D510" i="1"/>
  <c r="F510" i="1" s="1"/>
  <c r="A533" i="1"/>
  <c r="D490" i="1"/>
  <c r="F490" i="1" s="1"/>
  <c r="F492" i="1" s="1"/>
  <c r="F495" i="1" s="1"/>
  <c r="A513" i="1"/>
  <c r="D508" i="1"/>
  <c r="F508" i="1" s="1"/>
  <c r="A531" i="1"/>
  <c r="D507" i="1"/>
  <c r="F507" i="1" s="1"/>
  <c r="A530" i="1"/>
  <c r="D505" i="1"/>
  <c r="F505" i="1" s="1"/>
  <c r="A528" i="1"/>
  <c r="D514" i="1"/>
  <c r="F514" i="1" s="1"/>
  <c r="A537" i="1"/>
  <c r="F499" i="1"/>
  <c r="D502" i="1"/>
  <c r="F502" i="1" s="1"/>
  <c r="A525" i="1"/>
  <c r="A529" i="1"/>
  <c r="D506" i="1"/>
  <c r="F506" i="1" s="1"/>
  <c r="D503" i="1"/>
  <c r="F503" i="1" s="1"/>
  <c r="A526" i="1"/>
  <c r="D509" i="1"/>
  <c r="F509" i="1" s="1"/>
  <c r="A532" i="1"/>
  <c r="D523" i="1"/>
  <c r="F523" i="1" s="1"/>
  <c r="A546" i="1"/>
  <c r="A527" i="1"/>
  <c r="D504" i="1"/>
  <c r="F504" i="1" s="1"/>
  <c r="D469" i="1"/>
  <c r="F464" i="1"/>
  <c r="F469" i="1" s="1"/>
  <c r="F472" i="1" s="1"/>
  <c r="D13" i="2" s="1"/>
  <c r="F31" i="2" l="1"/>
  <c r="G30" i="2"/>
  <c r="A552" i="1"/>
  <c r="D529" i="1"/>
  <c r="F529" i="1" s="1"/>
  <c r="D492" i="1"/>
  <c r="A548" i="1"/>
  <c r="D525" i="1"/>
  <c r="F525" i="1" s="1"/>
  <c r="D530" i="1"/>
  <c r="F530" i="1" s="1"/>
  <c r="A553" i="1"/>
  <c r="D535" i="1"/>
  <c r="F535" i="1" s="1"/>
  <c r="A558" i="1"/>
  <c r="D531" i="1"/>
  <c r="F531" i="1" s="1"/>
  <c r="A554" i="1"/>
  <c r="D524" i="1"/>
  <c r="F524" i="1" s="1"/>
  <c r="A547" i="1"/>
  <c r="D526" i="1"/>
  <c r="F526" i="1" s="1"/>
  <c r="A549" i="1"/>
  <c r="A560" i="1"/>
  <c r="D537" i="1"/>
  <c r="F537" i="1" s="1"/>
  <c r="D513" i="1"/>
  <c r="F513" i="1" s="1"/>
  <c r="F515" i="1" s="1"/>
  <c r="F518" i="1" s="1"/>
  <c r="A536" i="1"/>
  <c r="D534" i="1"/>
  <c r="F534" i="1" s="1"/>
  <c r="A557" i="1"/>
  <c r="D532" i="1"/>
  <c r="F532" i="1" s="1"/>
  <c r="A555" i="1"/>
  <c r="D527" i="1"/>
  <c r="F527" i="1" s="1"/>
  <c r="A550" i="1"/>
  <c r="D546" i="1"/>
  <c r="F546" i="1" s="1"/>
  <c r="A569" i="1"/>
  <c r="D528" i="1"/>
  <c r="F528" i="1" s="1"/>
  <c r="A551" i="1"/>
  <c r="D533" i="1"/>
  <c r="F533" i="1" s="1"/>
  <c r="A556" i="1"/>
  <c r="A568" i="1"/>
  <c r="D545" i="1"/>
  <c r="F522" i="1"/>
  <c r="D14" i="2"/>
  <c r="F32" i="2" l="1"/>
  <c r="G31" i="2"/>
  <c r="D555" i="1"/>
  <c r="F555" i="1" s="1"/>
  <c r="A578" i="1"/>
  <c r="D549" i="1"/>
  <c r="F549" i="1" s="1"/>
  <c r="A572" i="1"/>
  <c r="D557" i="1"/>
  <c r="F557" i="1" s="1"/>
  <c r="A580" i="1"/>
  <c r="D547" i="1"/>
  <c r="F547" i="1" s="1"/>
  <c r="A570" i="1"/>
  <c r="D551" i="1"/>
  <c r="F551" i="1" s="1"/>
  <c r="A574" i="1"/>
  <c r="D569" i="1"/>
  <c r="F569" i="1" s="1"/>
  <c r="A592" i="1"/>
  <c r="D536" i="1"/>
  <c r="F536" i="1" s="1"/>
  <c r="F538" i="1" s="1"/>
  <c r="F541" i="1" s="1"/>
  <c r="A559" i="1"/>
  <c r="D554" i="1"/>
  <c r="F554" i="1" s="1"/>
  <c r="A577" i="1"/>
  <c r="D548" i="1"/>
  <c r="F548" i="1" s="1"/>
  <c r="A571" i="1"/>
  <c r="D553" i="1"/>
  <c r="F553" i="1" s="1"/>
  <c r="A576" i="1"/>
  <c r="F545" i="1"/>
  <c r="D550" i="1"/>
  <c r="F550" i="1" s="1"/>
  <c r="A573" i="1"/>
  <c r="D568" i="1"/>
  <c r="A591" i="1"/>
  <c r="D556" i="1"/>
  <c r="F556" i="1" s="1"/>
  <c r="A579" i="1"/>
  <c r="D515" i="1"/>
  <c r="D560" i="1"/>
  <c r="F560" i="1" s="1"/>
  <c r="A583" i="1"/>
  <c r="D558" i="1"/>
  <c r="F558" i="1" s="1"/>
  <c r="A581" i="1"/>
  <c r="D552" i="1"/>
  <c r="F552" i="1" s="1"/>
  <c r="A575" i="1"/>
  <c r="D60" i="2"/>
  <c r="F33" i="2" l="1"/>
  <c r="G32" i="2"/>
  <c r="D538" i="1"/>
  <c r="A600" i="1"/>
  <c r="D577" i="1"/>
  <c r="F577" i="1" s="1"/>
  <c r="D570" i="1"/>
  <c r="F570" i="1" s="1"/>
  <c r="A593" i="1"/>
  <c r="D575" i="1"/>
  <c r="F575" i="1" s="1"/>
  <c r="A598" i="1"/>
  <c r="D583" i="1"/>
  <c r="F583" i="1" s="1"/>
  <c r="A606" i="1"/>
  <c r="D559" i="1"/>
  <c r="F559" i="1" s="1"/>
  <c r="F561" i="1" s="1"/>
  <c r="F564" i="1" s="1"/>
  <c r="A582" i="1"/>
  <c r="A602" i="1"/>
  <c r="D579" i="1"/>
  <c r="F579" i="1" s="1"/>
  <c r="D580" i="1"/>
  <c r="F580" i="1" s="1"/>
  <c r="A603" i="1"/>
  <c r="D591" i="1"/>
  <c r="A614" i="1"/>
  <c r="D592" i="1"/>
  <c r="F592" i="1" s="1"/>
  <c r="A615" i="1"/>
  <c r="D572" i="1"/>
  <c r="F572" i="1" s="1"/>
  <c r="A595" i="1"/>
  <c r="D576" i="1"/>
  <c r="F576" i="1" s="1"/>
  <c r="A599" i="1"/>
  <c r="D581" i="1"/>
  <c r="F581" i="1" s="1"/>
  <c r="A604" i="1"/>
  <c r="D571" i="1"/>
  <c r="F571" i="1" s="1"/>
  <c r="A594" i="1"/>
  <c r="F568" i="1"/>
  <c r="A596" i="1"/>
  <c r="D573" i="1"/>
  <c r="F573" i="1" s="1"/>
  <c r="D574" i="1"/>
  <c r="F574" i="1" s="1"/>
  <c r="A597" i="1"/>
  <c r="D578" i="1"/>
  <c r="F578" i="1" s="1"/>
  <c r="A601" i="1"/>
  <c r="D21" i="2"/>
  <c r="F34" i="2" l="1"/>
  <c r="G33" i="2"/>
  <c r="D599" i="1"/>
  <c r="F599" i="1" s="1"/>
  <c r="A622" i="1"/>
  <c r="D603" i="1"/>
  <c r="F603" i="1" s="1"/>
  <c r="A626" i="1"/>
  <c r="A619" i="1"/>
  <c r="D596" i="1"/>
  <c r="F596" i="1" s="1"/>
  <c r="D598" i="1"/>
  <c r="F598" i="1" s="1"/>
  <c r="A621" i="1"/>
  <c r="D595" i="1"/>
  <c r="F595" i="1" s="1"/>
  <c r="A618" i="1"/>
  <c r="A625" i="1"/>
  <c r="D602" i="1"/>
  <c r="F602" i="1" s="1"/>
  <c r="D593" i="1"/>
  <c r="F593" i="1" s="1"/>
  <c r="A616" i="1"/>
  <c r="D601" i="1"/>
  <c r="F601" i="1" s="1"/>
  <c r="A624" i="1"/>
  <c r="A617" i="1"/>
  <c r="D594" i="1"/>
  <c r="F594" i="1" s="1"/>
  <c r="D615" i="1"/>
  <c r="F615" i="1" s="1"/>
  <c r="A638" i="1"/>
  <c r="D582" i="1"/>
  <c r="F582" i="1" s="1"/>
  <c r="F584" i="1" s="1"/>
  <c r="F587" i="1" s="1"/>
  <c r="A605" i="1"/>
  <c r="D561" i="1"/>
  <c r="D597" i="1"/>
  <c r="F597" i="1" s="1"/>
  <c r="A620" i="1"/>
  <c r="A627" i="1"/>
  <c r="D604" i="1"/>
  <c r="F604" i="1" s="1"/>
  <c r="D614" i="1"/>
  <c r="A637" i="1"/>
  <c r="F591" i="1"/>
  <c r="D606" i="1"/>
  <c r="F606" i="1" s="1"/>
  <c r="A629" i="1"/>
  <c r="D600" i="1"/>
  <c r="F600" i="1" s="1"/>
  <c r="A623" i="1"/>
  <c r="D29" i="2"/>
  <c r="G34" i="2" l="1"/>
  <c r="F35" i="2"/>
  <c r="D605" i="1"/>
  <c r="F605" i="1" s="1"/>
  <c r="F607" i="1" s="1"/>
  <c r="F610" i="1" s="1"/>
  <c r="A628" i="1"/>
  <c r="A639" i="1"/>
  <c r="D616" i="1"/>
  <c r="F616" i="1" s="1"/>
  <c r="D621" i="1"/>
  <c r="F621" i="1" s="1"/>
  <c r="A644" i="1"/>
  <c r="D637" i="1"/>
  <c r="A660" i="1"/>
  <c r="A648" i="1"/>
  <c r="D625" i="1"/>
  <c r="F625" i="1" s="1"/>
  <c r="D619" i="1"/>
  <c r="F619" i="1" s="1"/>
  <c r="A642" i="1"/>
  <c r="D627" i="1"/>
  <c r="F627" i="1" s="1"/>
  <c r="A650" i="1"/>
  <c r="D584" i="1"/>
  <c r="D626" i="1"/>
  <c r="F626" i="1" s="1"/>
  <c r="A649" i="1"/>
  <c r="F614" i="1"/>
  <c r="D638" i="1"/>
  <c r="F638" i="1" s="1"/>
  <c r="A661" i="1"/>
  <c r="D623" i="1"/>
  <c r="F623" i="1" s="1"/>
  <c r="A646" i="1"/>
  <c r="A652" i="1"/>
  <c r="D629" i="1"/>
  <c r="F629" i="1" s="1"/>
  <c r="D620" i="1"/>
  <c r="F620" i="1" s="1"/>
  <c r="A643" i="1"/>
  <c r="A640" i="1"/>
  <c r="D617" i="1"/>
  <c r="F617" i="1" s="1"/>
  <c r="D618" i="1"/>
  <c r="F618" i="1" s="1"/>
  <c r="A641" i="1"/>
  <c r="D624" i="1"/>
  <c r="F624" i="1" s="1"/>
  <c r="A647" i="1"/>
  <c r="D622" i="1"/>
  <c r="F622" i="1" s="1"/>
  <c r="A645" i="1"/>
  <c r="D19" i="2"/>
  <c r="G35" i="2" l="1"/>
  <c r="F36" i="2"/>
  <c r="D650" i="1"/>
  <c r="F650" i="1" s="1"/>
  <c r="A673" i="1"/>
  <c r="D644" i="1"/>
  <c r="F644" i="1" s="1"/>
  <c r="A667" i="1"/>
  <c r="D646" i="1"/>
  <c r="F646" i="1" s="1"/>
  <c r="A669" i="1"/>
  <c r="D642" i="1"/>
  <c r="F642" i="1" s="1"/>
  <c r="A665" i="1"/>
  <c r="D641" i="1"/>
  <c r="F641" i="1" s="1"/>
  <c r="A664" i="1"/>
  <c r="F637" i="1"/>
  <c r="D661" i="1"/>
  <c r="F661" i="1" s="1"/>
  <c r="A684" i="1"/>
  <c r="A663" i="1"/>
  <c r="D640" i="1"/>
  <c r="F640" i="1" s="1"/>
  <c r="D645" i="1"/>
  <c r="F645" i="1" s="1"/>
  <c r="A668" i="1"/>
  <c r="A666" i="1"/>
  <c r="D643" i="1"/>
  <c r="F643" i="1" s="1"/>
  <c r="D639" i="1"/>
  <c r="F639" i="1" s="1"/>
  <c r="A662" i="1"/>
  <c r="D628" i="1"/>
  <c r="F628" i="1" s="1"/>
  <c r="F630" i="1" s="1"/>
  <c r="F633" i="1" s="1"/>
  <c r="A651" i="1"/>
  <c r="D649" i="1"/>
  <c r="F649" i="1" s="1"/>
  <c r="A672" i="1"/>
  <c r="A671" i="1"/>
  <c r="D648" i="1"/>
  <c r="F648" i="1" s="1"/>
  <c r="D647" i="1"/>
  <c r="F647" i="1" s="1"/>
  <c r="A670" i="1"/>
  <c r="D652" i="1"/>
  <c r="F652" i="1" s="1"/>
  <c r="A675" i="1"/>
  <c r="D660" i="1"/>
  <c r="A683" i="1"/>
  <c r="D607" i="1"/>
  <c r="D17" i="2"/>
  <c r="F37" i="2" l="1"/>
  <c r="G36" i="2"/>
  <c r="D662" i="1"/>
  <c r="F662" i="1" s="1"/>
  <c r="A685" i="1"/>
  <c r="A686" i="1"/>
  <c r="D663" i="1"/>
  <c r="F663" i="1" s="1"/>
  <c r="D684" i="1"/>
  <c r="F684" i="1" s="1"/>
  <c r="A707" i="1"/>
  <c r="D669" i="1"/>
  <c r="F669" i="1" s="1"/>
  <c r="A692" i="1"/>
  <c r="D667" i="1"/>
  <c r="F667" i="1" s="1"/>
  <c r="A690" i="1"/>
  <c r="D670" i="1"/>
  <c r="F670" i="1" s="1"/>
  <c r="A693" i="1"/>
  <c r="D630" i="1"/>
  <c r="A688" i="1"/>
  <c r="D665" i="1"/>
  <c r="F665" i="1" s="1"/>
  <c r="D671" i="1"/>
  <c r="F671" i="1" s="1"/>
  <c r="A694" i="1"/>
  <c r="F660" i="1"/>
  <c r="D683" i="1"/>
  <c r="A706" i="1"/>
  <c r="D672" i="1"/>
  <c r="F672" i="1" s="1"/>
  <c r="A695" i="1"/>
  <c r="D666" i="1"/>
  <c r="F666" i="1" s="1"/>
  <c r="A689" i="1"/>
  <c r="A698" i="1"/>
  <c r="D675" i="1"/>
  <c r="F675" i="1" s="1"/>
  <c r="D651" i="1"/>
  <c r="F651" i="1" s="1"/>
  <c r="F653" i="1" s="1"/>
  <c r="F656" i="1" s="1"/>
  <c r="A674" i="1"/>
  <c r="D668" i="1"/>
  <c r="F668" i="1" s="1"/>
  <c r="A691" i="1"/>
  <c r="D664" i="1"/>
  <c r="F664" i="1" s="1"/>
  <c r="A687" i="1"/>
  <c r="D673" i="1"/>
  <c r="F673" i="1" s="1"/>
  <c r="A696" i="1"/>
  <c r="D6" i="2"/>
  <c r="F38" i="2" l="1"/>
  <c r="G37" i="2"/>
  <c r="D695" i="1"/>
  <c r="F695" i="1" s="1"/>
  <c r="A718" i="1"/>
  <c r="D692" i="1"/>
  <c r="F692" i="1" s="1"/>
  <c r="A715" i="1"/>
  <c r="D688" i="1"/>
  <c r="F688" i="1" s="1"/>
  <c r="A711" i="1"/>
  <c r="D674" i="1"/>
  <c r="F674" i="1" s="1"/>
  <c r="F676" i="1" s="1"/>
  <c r="F679" i="1" s="1"/>
  <c r="A697" i="1"/>
  <c r="D706" i="1"/>
  <c r="A729" i="1"/>
  <c r="D707" i="1"/>
  <c r="F707" i="1" s="1"/>
  <c r="A730" i="1"/>
  <c r="D698" i="1"/>
  <c r="F698" i="1" s="1"/>
  <c r="A721" i="1"/>
  <c r="D691" i="1"/>
  <c r="F691" i="1" s="1"/>
  <c r="A714" i="1"/>
  <c r="D696" i="1"/>
  <c r="F696" i="1" s="1"/>
  <c r="A719" i="1"/>
  <c r="D687" i="1"/>
  <c r="F687" i="1" s="1"/>
  <c r="A710" i="1"/>
  <c r="D690" i="1"/>
  <c r="F690" i="1" s="1"/>
  <c r="A713" i="1"/>
  <c r="A709" i="1"/>
  <c r="D686" i="1"/>
  <c r="F686" i="1" s="1"/>
  <c r="F683" i="1"/>
  <c r="A716" i="1"/>
  <c r="D693" i="1"/>
  <c r="F693" i="1" s="1"/>
  <c r="D689" i="1"/>
  <c r="F689" i="1" s="1"/>
  <c r="A712" i="1"/>
  <c r="D694" i="1"/>
  <c r="F694" i="1" s="1"/>
  <c r="A717" i="1"/>
  <c r="D685" i="1"/>
  <c r="F685" i="1" s="1"/>
  <c r="A708" i="1"/>
  <c r="D653" i="1"/>
  <c r="D61" i="2"/>
  <c r="G38" i="2" l="1"/>
  <c r="F39" i="2"/>
  <c r="D676" i="1"/>
  <c r="D697" i="1"/>
  <c r="F697" i="1" s="1"/>
  <c r="F699" i="1" s="1"/>
  <c r="F702" i="1" s="1"/>
  <c r="A720" i="1"/>
  <c r="D721" i="1"/>
  <c r="F721" i="1" s="1"/>
  <c r="A744" i="1"/>
  <c r="D711" i="1"/>
  <c r="F711" i="1" s="1"/>
  <c r="A734" i="1"/>
  <c r="D719" i="1"/>
  <c r="F719" i="1" s="1"/>
  <c r="A742" i="1"/>
  <c r="A732" i="1"/>
  <c r="D709" i="1"/>
  <c r="F709" i="1" s="1"/>
  <c r="D712" i="1"/>
  <c r="F712" i="1" s="1"/>
  <c r="A735" i="1"/>
  <c r="A736" i="1"/>
  <c r="D713" i="1"/>
  <c r="F713" i="1" s="1"/>
  <c r="D716" i="1"/>
  <c r="F716" i="1" s="1"/>
  <c r="A739" i="1"/>
  <c r="D710" i="1"/>
  <c r="F710" i="1" s="1"/>
  <c r="A733" i="1"/>
  <c r="D708" i="1"/>
  <c r="F708" i="1" s="1"/>
  <c r="A731" i="1"/>
  <c r="D730" i="1"/>
  <c r="F730" i="1" s="1"/>
  <c r="A753" i="1"/>
  <c r="D715" i="1"/>
  <c r="F715" i="1" s="1"/>
  <c r="A738" i="1"/>
  <c r="D717" i="1"/>
  <c r="F717" i="1" s="1"/>
  <c r="A740" i="1"/>
  <c r="D729" i="1"/>
  <c r="A752" i="1"/>
  <c r="D718" i="1"/>
  <c r="F718" i="1" s="1"/>
  <c r="A741" i="1"/>
  <c r="D714" i="1"/>
  <c r="F714" i="1" s="1"/>
  <c r="A737" i="1"/>
  <c r="F706" i="1"/>
  <c r="D57" i="2"/>
  <c r="F40" i="2" l="1"/>
  <c r="G39" i="2"/>
  <c r="D699" i="1"/>
  <c r="D739" i="1"/>
  <c r="F739" i="1" s="1"/>
  <c r="A762" i="1"/>
  <c r="D742" i="1"/>
  <c r="F742" i="1" s="1"/>
  <c r="A765" i="1"/>
  <c r="D741" i="1"/>
  <c r="F741" i="1" s="1"/>
  <c r="A764" i="1"/>
  <c r="D734" i="1"/>
  <c r="F734" i="1" s="1"/>
  <c r="A757" i="1"/>
  <c r="D753" i="1"/>
  <c r="F753" i="1" s="1"/>
  <c r="A776" i="1"/>
  <c r="D752" i="1"/>
  <c r="A775" i="1"/>
  <c r="F729" i="1"/>
  <c r="D736" i="1"/>
  <c r="F736" i="1" s="1"/>
  <c r="A759" i="1"/>
  <c r="D740" i="1"/>
  <c r="F740" i="1" s="1"/>
  <c r="A763" i="1"/>
  <c r="D731" i="1"/>
  <c r="F731" i="1" s="1"/>
  <c r="A754" i="1"/>
  <c r="D735" i="1"/>
  <c r="F735" i="1" s="1"/>
  <c r="A758" i="1"/>
  <c r="D744" i="1"/>
  <c r="F744" i="1" s="1"/>
  <c r="A767" i="1"/>
  <c r="D737" i="1"/>
  <c r="F737" i="1" s="1"/>
  <c r="A760" i="1"/>
  <c r="D733" i="1"/>
  <c r="F733" i="1" s="1"/>
  <c r="A756" i="1"/>
  <c r="D720" i="1"/>
  <c r="F720" i="1" s="1"/>
  <c r="F722" i="1" s="1"/>
  <c r="F725" i="1" s="1"/>
  <c r="A743" i="1"/>
  <c r="A761" i="1"/>
  <c r="D738" i="1"/>
  <c r="F738" i="1" s="1"/>
  <c r="D732" i="1"/>
  <c r="F732" i="1" s="1"/>
  <c r="A755" i="1"/>
  <c r="D22" i="2"/>
  <c r="G40" i="2" l="1"/>
  <c r="F41" i="2"/>
  <c r="D743" i="1"/>
  <c r="F743" i="1" s="1"/>
  <c r="F745" i="1" s="1"/>
  <c r="F748" i="1" s="1"/>
  <c r="A766" i="1"/>
  <c r="D758" i="1"/>
  <c r="F758" i="1" s="1"/>
  <c r="A781" i="1"/>
  <c r="D764" i="1"/>
  <c r="F764" i="1" s="1"/>
  <c r="A787" i="1"/>
  <c r="D756" i="1"/>
  <c r="F756" i="1" s="1"/>
  <c r="A779" i="1"/>
  <c r="D754" i="1"/>
  <c r="F754" i="1" s="1"/>
  <c r="A777" i="1"/>
  <c r="D760" i="1"/>
  <c r="F760" i="1" s="1"/>
  <c r="A783" i="1"/>
  <c r="D763" i="1"/>
  <c r="F763" i="1" s="1"/>
  <c r="A786" i="1"/>
  <c r="A798" i="1"/>
  <c r="D775" i="1"/>
  <c r="D765" i="1"/>
  <c r="F765" i="1" s="1"/>
  <c r="A788" i="1"/>
  <c r="F752" i="1"/>
  <c r="D755" i="1"/>
  <c r="F755" i="1" s="1"/>
  <c r="A778" i="1"/>
  <c r="A799" i="1"/>
  <c r="D776" i="1"/>
  <c r="F776" i="1" s="1"/>
  <c r="D762" i="1"/>
  <c r="F762" i="1" s="1"/>
  <c r="A785" i="1"/>
  <c r="D767" i="1"/>
  <c r="F767" i="1" s="1"/>
  <c r="A790" i="1"/>
  <c r="A784" i="1"/>
  <c r="D761" i="1"/>
  <c r="F761" i="1" s="1"/>
  <c r="D759" i="1"/>
  <c r="F759" i="1" s="1"/>
  <c r="A782" i="1"/>
  <c r="D757" i="1"/>
  <c r="F757" i="1" s="1"/>
  <c r="A780" i="1"/>
  <c r="D722" i="1"/>
  <c r="D44" i="2"/>
  <c r="F42" i="2" l="1"/>
  <c r="G42" i="2" s="1"/>
  <c r="G41" i="2"/>
  <c r="A801" i="1"/>
  <c r="D778" i="1"/>
  <c r="F778" i="1" s="1"/>
  <c r="A809" i="1"/>
  <c r="D786" i="1"/>
  <c r="F786" i="1" s="1"/>
  <c r="A806" i="1"/>
  <c r="D783" i="1"/>
  <c r="F783" i="1" s="1"/>
  <c r="A807" i="1"/>
  <c r="D784" i="1"/>
  <c r="F784" i="1" s="1"/>
  <c r="D787" i="1"/>
  <c r="F787" i="1" s="1"/>
  <c r="A810" i="1"/>
  <c r="A813" i="1"/>
  <c r="D790" i="1"/>
  <c r="F790" i="1" s="1"/>
  <c r="A803" i="1"/>
  <c r="D780" i="1"/>
  <c r="F780" i="1" s="1"/>
  <c r="A808" i="1"/>
  <c r="D785" i="1"/>
  <c r="F785" i="1" s="1"/>
  <c r="A811" i="1"/>
  <c r="D788" i="1"/>
  <c r="F788" i="1" s="1"/>
  <c r="D745" i="1"/>
  <c r="A804" i="1"/>
  <c r="D781" i="1"/>
  <c r="F781" i="1" s="1"/>
  <c r="A800" i="1"/>
  <c r="D777" i="1"/>
  <c r="F777" i="1" s="1"/>
  <c r="F775" i="1"/>
  <c r="D766" i="1"/>
  <c r="F766" i="1" s="1"/>
  <c r="F768" i="1" s="1"/>
  <c r="F771" i="1" s="1"/>
  <c r="A789" i="1"/>
  <c r="A805" i="1"/>
  <c r="D782" i="1"/>
  <c r="F782" i="1" s="1"/>
  <c r="D799" i="1"/>
  <c r="F799" i="1" s="1"/>
  <c r="A822" i="1"/>
  <c r="A821" i="1"/>
  <c r="D798" i="1"/>
  <c r="D779" i="1"/>
  <c r="F779" i="1" s="1"/>
  <c r="A802" i="1"/>
  <c r="D42" i="2"/>
  <c r="A823" i="1" l="1"/>
  <c r="D800" i="1"/>
  <c r="F800" i="1" s="1"/>
  <c r="D807" i="1"/>
  <c r="F807" i="1" s="1"/>
  <c r="A830" i="1"/>
  <c r="D803" i="1"/>
  <c r="F803" i="1" s="1"/>
  <c r="A826" i="1"/>
  <c r="D805" i="1"/>
  <c r="F805" i="1" s="1"/>
  <c r="A828" i="1"/>
  <c r="D804" i="1"/>
  <c r="F804" i="1" s="1"/>
  <c r="A827" i="1"/>
  <c r="D768" i="1"/>
  <c r="A829" i="1"/>
  <c r="D806" i="1"/>
  <c r="F806" i="1" s="1"/>
  <c r="A844" i="1"/>
  <c r="D821" i="1"/>
  <c r="D802" i="1"/>
  <c r="F802" i="1" s="1"/>
  <c r="A825" i="1"/>
  <c r="A812" i="1"/>
  <c r="D789" i="1"/>
  <c r="F789" i="1" s="1"/>
  <c r="F791" i="1" s="1"/>
  <c r="F794" i="1" s="1"/>
  <c r="A836" i="1"/>
  <c r="D813" i="1"/>
  <c r="F813" i="1" s="1"/>
  <c r="F798" i="1"/>
  <c r="D811" i="1"/>
  <c r="F811" i="1" s="1"/>
  <c r="A834" i="1"/>
  <c r="A833" i="1"/>
  <c r="D810" i="1"/>
  <c r="F810" i="1" s="1"/>
  <c r="D809" i="1"/>
  <c r="F809" i="1" s="1"/>
  <c r="A832" i="1"/>
  <c r="A845" i="1"/>
  <c r="D822" i="1"/>
  <c r="F822" i="1" s="1"/>
  <c r="D808" i="1"/>
  <c r="F808" i="1" s="1"/>
  <c r="A831" i="1"/>
  <c r="D801" i="1"/>
  <c r="F801" i="1" s="1"/>
  <c r="A824" i="1"/>
  <c r="D48" i="2"/>
  <c r="A868" i="1" l="1"/>
  <c r="D845" i="1"/>
  <c r="F845" i="1" s="1"/>
  <c r="D791" i="1"/>
  <c r="A851" i="1"/>
  <c r="D828" i="1"/>
  <c r="F828" i="1" s="1"/>
  <c r="A847" i="1"/>
  <c r="D824" i="1"/>
  <c r="F824" i="1" s="1"/>
  <c r="A859" i="1"/>
  <c r="D836" i="1"/>
  <c r="F836" i="1" s="1"/>
  <c r="A854" i="1"/>
  <c r="D831" i="1"/>
  <c r="F831" i="1" s="1"/>
  <c r="A857" i="1"/>
  <c r="D834" i="1"/>
  <c r="F834" i="1" s="1"/>
  <c r="A855" i="1"/>
  <c r="D832" i="1"/>
  <c r="F832" i="1" s="1"/>
  <c r="F821" i="1"/>
  <c r="A867" i="1"/>
  <c r="D844" i="1"/>
  <c r="A849" i="1"/>
  <c r="D826" i="1"/>
  <c r="F826" i="1" s="1"/>
  <c r="A856" i="1"/>
  <c r="D833" i="1"/>
  <c r="F833" i="1" s="1"/>
  <c r="A852" i="1"/>
  <c r="D829" i="1"/>
  <c r="F829" i="1" s="1"/>
  <c r="A853" i="1"/>
  <c r="D830" i="1"/>
  <c r="F830" i="1" s="1"/>
  <c r="D812" i="1"/>
  <c r="F812" i="1" s="1"/>
  <c r="F814" i="1" s="1"/>
  <c r="F817" i="1" s="1"/>
  <c r="A835" i="1"/>
  <c r="A848" i="1"/>
  <c r="D825" i="1"/>
  <c r="F825" i="1" s="1"/>
  <c r="A850" i="1"/>
  <c r="D827" i="1"/>
  <c r="F827" i="1" s="1"/>
  <c r="A846" i="1"/>
  <c r="D823" i="1"/>
  <c r="F823" i="1" s="1"/>
  <c r="D23" i="2"/>
  <c r="A878" i="1" l="1"/>
  <c r="D855" i="1"/>
  <c r="F855" i="1" s="1"/>
  <c r="A870" i="1"/>
  <c r="D847" i="1"/>
  <c r="F847" i="1" s="1"/>
  <c r="F844" i="1"/>
  <c r="A880" i="1"/>
  <c r="D857" i="1"/>
  <c r="F857" i="1" s="1"/>
  <c r="A874" i="1"/>
  <c r="D851" i="1"/>
  <c r="F851" i="1" s="1"/>
  <c r="A869" i="1"/>
  <c r="D846" i="1"/>
  <c r="F846" i="1" s="1"/>
  <c r="A876" i="1"/>
  <c r="D853" i="1"/>
  <c r="F853" i="1" s="1"/>
  <c r="A890" i="1"/>
  <c r="D867" i="1"/>
  <c r="A877" i="1"/>
  <c r="D854" i="1"/>
  <c r="F854" i="1" s="1"/>
  <c r="D814" i="1"/>
  <c r="D848" i="1"/>
  <c r="F848" i="1" s="1"/>
  <c r="A871" i="1"/>
  <c r="D856" i="1"/>
  <c r="F856" i="1" s="1"/>
  <c r="A879" i="1"/>
  <c r="A858" i="1"/>
  <c r="D835" i="1"/>
  <c r="F835" i="1" s="1"/>
  <c r="F837" i="1" s="1"/>
  <c r="F840" i="1" s="1"/>
  <c r="A872" i="1"/>
  <c r="D849" i="1"/>
  <c r="F849" i="1" s="1"/>
  <c r="A873" i="1"/>
  <c r="D850" i="1"/>
  <c r="F850" i="1" s="1"/>
  <c r="A875" i="1"/>
  <c r="D852" i="1"/>
  <c r="F852" i="1" s="1"/>
  <c r="A882" i="1"/>
  <c r="D859" i="1"/>
  <c r="F859" i="1" s="1"/>
  <c r="A891" i="1"/>
  <c r="D868" i="1"/>
  <c r="F868" i="1" s="1"/>
  <c r="D10" i="2"/>
  <c r="F867" i="1" l="1"/>
  <c r="A894" i="1"/>
  <c r="D871" i="1"/>
  <c r="F871" i="1" s="1"/>
  <c r="D873" i="1"/>
  <c r="F873" i="1" s="1"/>
  <c r="A896" i="1"/>
  <c r="D876" i="1"/>
  <c r="F876" i="1" s="1"/>
  <c r="A899" i="1"/>
  <c r="A902" i="1"/>
  <c r="D879" i="1"/>
  <c r="F879" i="1" s="1"/>
  <c r="A903" i="1"/>
  <c r="D880" i="1"/>
  <c r="F880" i="1" s="1"/>
  <c r="A892" i="1"/>
  <c r="D869" i="1"/>
  <c r="F869" i="1" s="1"/>
  <c r="D870" i="1"/>
  <c r="F870" i="1" s="1"/>
  <c r="A893" i="1"/>
  <c r="A898" i="1"/>
  <c r="D875" i="1"/>
  <c r="F875" i="1" s="1"/>
  <c r="D890" i="1"/>
  <c r="A913" i="1"/>
  <c r="D891" i="1"/>
  <c r="F891" i="1" s="1"/>
  <c r="A914" i="1"/>
  <c r="A900" i="1"/>
  <c r="D877" i="1"/>
  <c r="F877" i="1" s="1"/>
  <c r="A895" i="1"/>
  <c r="D872" i="1"/>
  <c r="F872" i="1" s="1"/>
  <c r="A905" i="1"/>
  <c r="D882" i="1"/>
  <c r="F882" i="1" s="1"/>
  <c r="A881" i="1"/>
  <c r="D858" i="1"/>
  <c r="F858" i="1" s="1"/>
  <c r="F860" i="1" s="1"/>
  <c r="F863" i="1" s="1"/>
  <c r="D837" i="1"/>
  <c r="A897" i="1"/>
  <c r="D874" i="1"/>
  <c r="F874" i="1" s="1"/>
  <c r="D878" i="1"/>
  <c r="F878" i="1" s="1"/>
  <c r="A901" i="1"/>
  <c r="D4" i="2"/>
  <c r="D881" i="1" l="1"/>
  <c r="F881" i="1" s="1"/>
  <c r="F883" i="1" s="1"/>
  <c r="F886" i="1" s="1"/>
  <c r="A904" i="1"/>
  <c r="D892" i="1"/>
  <c r="F892" i="1" s="1"/>
  <c r="A915" i="1"/>
  <c r="D896" i="1"/>
  <c r="F896" i="1" s="1"/>
  <c r="A919" i="1"/>
  <c r="D901" i="1"/>
  <c r="F901" i="1" s="1"/>
  <c r="A924" i="1"/>
  <c r="D905" i="1"/>
  <c r="F905" i="1" s="1"/>
  <c r="A928" i="1"/>
  <c r="F890" i="1"/>
  <c r="D903" i="1"/>
  <c r="F903" i="1" s="1"/>
  <c r="A926" i="1"/>
  <c r="D895" i="1"/>
  <c r="F895" i="1" s="1"/>
  <c r="A918" i="1"/>
  <c r="D898" i="1"/>
  <c r="F898" i="1" s="1"/>
  <c r="A921" i="1"/>
  <c r="D902" i="1"/>
  <c r="F902" i="1" s="1"/>
  <c r="A925" i="1"/>
  <c r="D894" i="1"/>
  <c r="F894" i="1" s="1"/>
  <c r="A917" i="1"/>
  <c r="A937" i="1"/>
  <c r="D914" i="1"/>
  <c r="F914" i="1" s="1"/>
  <c r="A936" i="1"/>
  <c r="D913" i="1"/>
  <c r="D893" i="1"/>
  <c r="F893" i="1" s="1"/>
  <c r="A916" i="1"/>
  <c r="D860" i="1"/>
  <c r="D897" i="1"/>
  <c r="F897" i="1" s="1"/>
  <c r="A920" i="1"/>
  <c r="D900" i="1"/>
  <c r="F900" i="1" s="1"/>
  <c r="A923" i="1"/>
  <c r="D899" i="1"/>
  <c r="F899" i="1" s="1"/>
  <c r="A922" i="1"/>
  <c r="D20" i="2"/>
  <c r="A959" i="1" l="1"/>
  <c r="D936" i="1"/>
  <c r="A941" i="1"/>
  <c r="D918" i="1"/>
  <c r="F918" i="1" s="1"/>
  <c r="A947" i="1"/>
  <c r="D924" i="1"/>
  <c r="F924" i="1" s="1"/>
  <c r="A943" i="1"/>
  <c r="D920" i="1"/>
  <c r="F920" i="1" s="1"/>
  <c r="D937" i="1"/>
  <c r="F937" i="1" s="1"/>
  <c r="A960" i="1"/>
  <c r="D883" i="1"/>
  <c r="D917" i="1"/>
  <c r="F917" i="1" s="1"/>
  <c r="A940" i="1"/>
  <c r="A949" i="1"/>
  <c r="D926" i="1"/>
  <c r="F926" i="1" s="1"/>
  <c r="A942" i="1"/>
  <c r="D919" i="1"/>
  <c r="F919" i="1" s="1"/>
  <c r="A945" i="1"/>
  <c r="D922" i="1"/>
  <c r="F922" i="1" s="1"/>
  <c r="A939" i="1"/>
  <c r="D916" i="1"/>
  <c r="F916" i="1" s="1"/>
  <c r="D925" i="1"/>
  <c r="F925" i="1" s="1"/>
  <c r="A948" i="1"/>
  <c r="A938" i="1"/>
  <c r="D915" i="1"/>
  <c r="F915" i="1" s="1"/>
  <c r="A946" i="1"/>
  <c r="D923" i="1"/>
  <c r="F923" i="1" s="1"/>
  <c r="F913" i="1"/>
  <c r="A944" i="1"/>
  <c r="D921" i="1"/>
  <c r="F921" i="1" s="1"/>
  <c r="D928" i="1"/>
  <c r="F928" i="1" s="1"/>
  <c r="A951" i="1"/>
  <c r="D904" i="1"/>
  <c r="F904" i="1" s="1"/>
  <c r="F906" i="1" s="1"/>
  <c r="F909" i="1" s="1"/>
  <c r="A927" i="1"/>
  <c r="D16" i="2"/>
  <c r="D960" i="1" l="1"/>
  <c r="F960" i="1" s="1"/>
  <c r="A983" i="1"/>
  <c r="D959" i="1"/>
  <c r="F959" i="1" s="1"/>
  <c r="A982" i="1"/>
  <c r="A971" i="1"/>
  <c r="D948" i="1"/>
  <c r="F948" i="1" s="1"/>
  <c r="A966" i="1"/>
  <c r="D943" i="1"/>
  <c r="F943" i="1" s="1"/>
  <c r="D949" i="1"/>
  <c r="F949" i="1" s="1"/>
  <c r="A972" i="1"/>
  <c r="A963" i="1"/>
  <c r="D940" i="1"/>
  <c r="F940" i="1" s="1"/>
  <c r="D947" i="1"/>
  <c r="F947" i="1" s="1"/>
  <c r="A970" i="1"/>
  <c r="A969" i="1"/>
  <c r="D946" i="1"/>
  <c r="F946" i="1" s="1"/>
  <c r="D939" i="1"/>
  <c r="F939" i="1" s="1"/>
  <c r="A962" i="1"/>
  <c r="A961" i="1"/>
  <c r="D938" i="1"/>
  <c r="F938" i="1" s="1"/>
  <c r="D944" i="1"/>
  <c r="F944" i="1" s="1"/>
  <c r="A967" i="1"/>
  <c r="D942" i="1"/>
  <c r="F942" i="1" s="1"/>
  <c r="A965" i="1"/>
  <c r="A950" i="1"/>
  <c r="D927" i="1"/>
  <c r="F927" i="1" s="1"/>
  <c r="F929" i="1" s="1"/>
  <c r="F932" i="1" s="1"/>
  <c r="A974" i="1"/>
  <c r="D951" i="1"/>
  <c r="F951" i="1" s="1"/>
  <c r="D906" i="1"/>
  <c r="D941" i="1"/>
  <c r="F941" i="1" s="1"/>
  <c r="A964" i="1"/>
  <c r="D945" i="1"/>
  <c r="F945" i="1" s="1"/>
  <c r="A968" i="1"/>
  <c r="F936" i="1"/>
  <c r="D18" i="2"/>
  <c r="D966" i="1" l="1"/>
  <c r="F966" i="1" s="1"/>
  <c r="A989" i="1"/>
  <c r="D965" i="1"/>
  <c r="F965" i="1" s="1"/>
  <c r="A988" i="1"/>
  <c r="D964" i="1"/>
  <c r="F964" i="1" s="1"/>
  <c r="A987" i="1"/>
  <c r="D963" i="1"/>
  <c r="F963" i="1" s="1"/>
  <c r="A986" i="1"/>
  <c r="D962" i="1"/>
  <c r="F962" i="1" s="1"/>
  <c r="A985" i="1"/>
  <c r="D961" i="1"/>
  <c r="F961" i="1" s="1"/>
  <c r="A984" i="1"/>
  <c r="D983" i="1"/>
  <c r="F983" i="1" s="1"/>
  <c r="A1006" i="1"/>
  <c r="D982" i="1"/>
  <c r="F982" i="1" s="1"/>
  <c r="A1005" i="1"/>
  <c r="D974" i="1"/>
  <c r="F974" i="1" s="1"/>
  <c r="A997" i="1"/>
  <c r="D972" i="1"/>
  <c r="F972" i="1" s="1"/>
  <c r="A995" i="1"/>
  <c r="D971" i="1"/>
  <c r="F971" i="1" s="1"/>
  <c r="A994" i="1"/>
  <c r="D970" i="1"/>
  <c r="F970" i="1" s="1"/>
  <c r="A993" i="1"/>
  <c r="D969" i="1"/>
  <c r="F969" i="1" s="1"/>
  <c r="A992" i="1"/>
  <c r="D968" i="1"/>
  <c r="F968" i="1" s="1"/>
  <c r="A991" i="1"/>
  <c r="D967" i="1"/>
  <c r="F967" i="1" s="1"/>
  <c r="A990" i="1"/>
  <c r="D950" i="1"/>
  <c r="F950" i="1" s="1"/>
  <c r="F952" i="1" s="1"/>
  <c r="F955" i="1" s="1"/>
  <c r="D35" i="2" s="1"/>
  <c r="A973" i="1"/>
  <c r="D929" i="1"/>
  <c r="D47" i="2"/>
  <c r="A1012" i="1" l="1"/>
  <c r="D989" i="1"/>
  <c r="F989" i="1" s="1"/>
  <c r="D988" i="1"/>
  <c r="F988" i="1" s="1"/>
  <c r="A1011" i="1"/>
  <c r="D987" i="1"/>
  <c r="F987" i="1" s="1"/>
  <c r="A1010" i="1"/>
  <c r="D986" i="1"/>
  <c r="F986" i="1" s="1"/>
  <c r="A1009" i="1"/>
  <c r="D985" i="1"/>
  <c r="F985" i="1" s="1"/>
  <c r="A1008" i="1"/>
  <c r="D984" i="1"/>
  <c r="F984" i="1" s="1"/>
  <c r="A1007" i="1"/>
  <c r="D1006" i="1"/>
  <c r="F1006" i="1" s="1"/>
  <c r="A1029" i="1"/>
  <c r="D1005" i="1"/>
  <c r="F1005" i="1" s="1"/>
  <c r="A1028" i="1"/>
  <c r="A1020" i="1"/>
  <c r="D997" i="1"/>
  <c r="F997" i="1" s="1"/>
  <c r="D973" i="1"/>
  <c r="F973" i="1" s="1"/>
  <c r="F975" i="1" s="1"/>
  <c r="F978" i="1" s="1"/>
  <c r="D28" i="2" s="1"/>
  <c r="A996" i="1"/>
  <c r="D995" i="1"/>
  <c r="F995" i="1" s="1"/>
  <c r="A1018" i="1"/>
  <c r="D994" i="1"/>
  <c r="F994" i="1" s="1"/>
  <c r="A1017" i="1"/>
  <c r="D993" i="1"/>
  <c r="F993" i="1" s="1"/>
  <c r="A1016" i="1"/>
  <c r="D992" i="1"/>
  <c r="F992" i="1" s="1"/>
  <c r="A1015" i="1"/>
  <c r="D991" i="1"/>
  <c r="F991" i="1" s="1"/>
  <c r="A1014" i="1"/>
  <c r="D990" i="1"/>
  <c r="A1013" i="1"/>
  <c r="D952" i="1"/>
  <c r="A1035" i="1" l="1"/>
  <c r="D1012" i="1"/>
  <c r="F1012" i="1" s="1"/>
  <c r="D1011" i="1"/>
  <c r="F1011" i="1" s="1"/>
  <c r="A1034" i="1"/>
  <c r="D1010" i="1"/>
  <c r="F1010" i="1" s="1"/>
  <c r="A1033" i="1"/>
  <c r="D1009" i="1"/>
  <c r="F1009" i="1" s="1"/>
  <c r="A1032" i="1"/>
  <c r="A1031" i="1"/>
  <c r="D1008" i="1"/>
  <c r="F1008" i="1" s="1"/>
  <c r="A1030" i="1"/>
  <c r="D1007" i="1"/>
  <c r="F1007" i="1" s="1"/>
  <c r="D1029" i="1"/>
  <c r="F1029" i="1" s="1"/>
  <c r="A1052" i="1"/>
  <c r="D1028" i="1"/>
  <c r="F1028" i="1" s="1"/>
  <c r="A1051" i="1"/>
  <c r="D1020" i="1"/>
  <c r="F1020" i="1" s="1"/>
  <c r="A1043" i="1"/>
  <c r="D975" i="1"/>
  <c r="D996" i="1"/>
  <c r="F996" i="1" s="1"/>
  <c r="A1019" i="1"/>
  <c r="D1018" i="1"/>
  <c r="F1018" i="1" s="1"/>
  <c r="A1041" i="1"/>
  <c r="D1017" i="1"/>
  <c r="F1017" i="1" s="1"/>
  <c r="A1040" i="1"/>
  <c r="A1039" i="1"/>
  <c r="D1016" i="1"/>
  <c r="F1016" i="1" s="1"/>
  <c r="D1015" i="1"/>
  <c r="F1015" i="1" s="1"/>
  <c r="A1038" i="1"/>
  <c r="D1014" i="1"/>
  <c r="F1014" i="1" s="1"/>
  <c r="A1037" i="1"/>
  <c r="D1013" i="1"/>
  <c r="A1036" i="1"/>
  <c r="F990" i="1"/>
  <c r="D1035" i="1" l="1"/>
  <c r="F1035" i="1" s="1"/>
  <c r="A1058" i="1"/>
  <c r="A1057" i="1"/>
  <c r="D1034" i="1"/>
  <c r="F1034" i="1" s="1"/>
  <c r="D1033" i="1"/>
  <c r="F1033" i="1" s="1"/>
  <c r="A1056" i="1"/>
  <c r="D1032" i="1"/>
  <c r="F1032" i="1" s="1"/>
  <c r="A1055" i="1"/>
  <c r="D1031" i="1"/>
  <c r="F1031" i="1" s="1"/>
  <c r="A1054" i="1"/>
  <c r="A1053" i="1"/>
  <c r="D1030" i="1"/>
  <c r="F1030" i="1" s="1"/>
  <c r="D1052" i="1"/>
  <c r="F1052" i="1" s="1"/>
  <c r="A1075" i="1"/>
  <c r="A1074" i="1"/>
  <c r="D1051" i="1"/>
  <c r="F1051" i="1" s="1"/>
  <c r="D1043" i="1"/>
  <c r="F1043" i="1" s="1"/>
  <c r="A1066" i="1"/>
  <c r="D998" i="1"/>
  <c r="D1019" i="1"/>
  <c r="F1019" i="1" s="1"/>
  <c r="A1042" i="1"/>
  <c r="F998" i="1"/>
  <c r="F1001" i="1" s="1"/>
  <c r="D36" i="2" s="1"/>
  <c r="D1041" i="1"/>
  <c r="F1041" i="1" s="1"/>
  <c r="A1064" i="1"/>
  <c r="D1040" i="1"/>
  <c r="F1040" i="1" s="1"/>
  <c r="A1063" i="1"/>
  <c r="A1062" i="1"/>
  <c r="D1039" i="1"/>
  <c r="F1039" i="1" s="1"/>
  <c r="A1061" i="1"/>
  <c r="D1038" i="1"/>
  <c r="F1038" i="1" s="1"/>
  <c r="D1037" i="1"/>
  <c r="F1037" i="1" s="1"/>
  <c r="A1060" i="1"/>
  <c r="D1036" i="1"/>
  <c r="A1059" i="1"/>
  <c r="F1013" i="1"/>
  <c r="D1058" i="1" l="1"/>
  <c r="F1058" i="1" s="1"/>
  <c r="A1081" i="1"/>
  <c r="D1057" i="1"/>
  <c r="F1057" i="1" s="1"/>
  <c r="A1080" i="1"/>
  <c r="D1056" i="1"/>
  <c r="F1056" i="1" s="1"/>
  <c r="A1079" i="1"/>
  <c r="D1055" i="1"/>
  <c r="F1055" i="1" s="1"/>
  <c r="A1078" i="1"/>
  <c r="D1054" i="1"/>
  <c r="F1054" i="1" s="1"/>
  <c r="A1077" i="1"/>
  <c r="A1076" i="1"/>
  <c r="D1053" i="1"/>
  <c r="F1053" i="1" s="1"/>
  <c r="D1075" i="1"/>
  <c r="F1075" i="1" s="1"/>
  <c r="A1098" i="1"/>
  <c r="A1097" i="1"/>
  <c r="D1074" i="1"/>
  <c r="F1074" i="1" s="1"/>
  <c r="D1066" i="1"/>
  <c r="F1066" i="1" s="1"/>
  <c r="A1089" i="1"/>
  <c r="D1021" i="1"/>
  <c r="F1021" i="1"/>
  <c r="F1024" i="1" s="1"/>
  <c r="D8" i="2" s="1"/>
  <c r="D1042" i="1"/>
  <c r="F1042" i="1" s="1"/>
  <c r="A1065" i="1"/>
  <c r="D1064" i="1"/>
  <c r="F1064" i="1" s="1"/>
  <c r="A1087" i="1"/>
  <c r="A1086" i="1"/>
  <c r="D1063" i="1"/>
  <c r="F1063" i="1" s="1"/>
  <c r="D1062" i="1"/>
  <c r="F1062" i="1" s="1"/>
  <c r="A1085" i="1"/>
  <c r="D1061" i="1"/>
  <c r="F1061" i="1" s="1"/>
  <c r="A1084" i="1"/>
  <c r="D1060" i="1"/>
  <c r="F1060" i="1" s="1"/>
  <c r="A1083" i="1"/>
  <c r="D1059" i="1"/>
  <c r="A1082" i="1"/>
  <c r="F1036" i="1"/>
  <c r="D1081" i="1" l="1"/>
  <c r="F1081" i="1" s="1"/>
  <c r="A1104" i="1"/>
  <c r="D1080" i="1"/>
  <c r="F1080" i="1" s="1"/>
  <c r="A1103" i="1"/>
  <c r="D1079" i="1"/>
  <c r="F1079" i="1" s="1"/>
  <c r="A1102" i="1"/>
  <c r="D1078" i="1"/>
  <c r="F1078" i="1" s="1"/>
  <c r="A1101" i="1"/>
  <c r="D1077" i="1"/>
  <c r="F1077" i="1" s="1"/>
  <c r="A1100" i="1"/>
  <c r="D1076" i="1"/>
  <c r="F1076" i="1" s="1"/>
  <c r="A1099" i="1"/>
  <c r="A1121" i="1"/>
  <c r="D1098" i="1"/>
  <c r="F1098" i="1" s="1"/>
  <c r="D1097" i="1"/>
  <c r="F1097" i="1" s="1"/>
  <c r="A1120" i="1"/>
  <c r="D1089" i="1"/>
  <c r="F1089" i="1" s="1"/>
  <c r="A1112" i="1"/>
  <c r="D1065" i="1"/>
  <c r="F1065" i="1" s="1"/>
  <c r="A1088" i="1"/>
  <c r="F1044" i="1"/>
  <c r="F1047" i="1" s="1"/>
  <c r="D9" i="2" s="1"/>
  <c r="D1044" i="1"/>
  <c r="D1087" i="1"/>
  <c r="F1087" i="1" s="1"/>
  <c r="A1110" i="1"/>
  <c r="A1109" i="1"/>
  <c r="D1086" i="1"/>
  <c r="F1086" i="1" s="1"/>
  <c r="D1085" i="1"/>
  <c r="F1085" i="1" s="1"/>
  <c r="A1108" i="1"/>
  <c r="D1084" i="1"/>
  <c r="F1084" i="1" s="1"/>
  <c r="A1107" i="1"/>
  <c r="D1083" i="1"/>
  <c r="F1083" i="1" s="1"/>
  <c r="A1106" i="1"/>
  <c r="D1082" i="1"/>
  <c r="A1105" i="1"/>
  <c r="F1059" i="1"/>
  <c r="A1127" i="1" l="1"/>
  <c r="D1104" i="1"/>
  <c r="F1104" i="1" s="1"/>
  <c r="D1103" i="1"/>
  <c r="F1103" i="1" s="1"/>
  <c r="A1126" i="1"/>
  <c r="D1102" i="1"/>
  <c r="F1102" i="1" s="1"/>
  <c r="A1125" i="1"/>
  <c r="D1101" i="1"/>
  <c r="F1101" i="1" s="1"/>
  <c r="A1124" i="1"/>
  <c r="D1100" i="1"/>
  <c r="F1100" i="1" s="1"/>
  <c r="A1123" i="1"/>
  <c r="D1099" i="1"/>
  <c r="F1099" i="1" s="1"/>
  <c r="A1122" i="1"/>
  <c r="D1121" i="1"/>
  <c r="F1121" i="1" s="1"/>
  <c r="D1120" i="1"/>
  <c r="F1120" i="1" s="1"/>
  <c r="A1135" i="1"/>
  <c r="D1112" i="1"/>
  <c r="F1112" i="1" s="1"/>
  <c r="D1067" i="1"/>
  <c r="F1067" i="1"/>
  <c r="F1070" i="1" s="1"/>
  <c r="D30" i="2" s="1"/>
  <c r="D1088" i="1"/>
  <c r="F1088" i="1" s="1"/>
  <c r="A1111" i="1"/>
  <c r="D1110" i="1"/>
  <c r="F1110" i="1" s="1"/>
  <c r="A1133" i="1"/>
  <c r="D1109" i="1"/>
  <c r="F1109" i="1" s="1"/>
  <c r="A1132" i="1"/>
  <c r="A1131" i="1"/>
  <c r="D1108" i="1"/>
  <c r="F1108" i="1" s="1"/>
  <c r="D1107" i="1"/>
  <c r="F1107" i="1" s="1"/>
  <c r="A1130" i="1"/>
  <c r="D1106" i="1"/>
  <c r="F1106" i="1" s="1"/>
  <c r="A1129" i="1"/>
  <c r="D1105" i="1"/>
  <c r="A1128" i="1"/>
  <c r="F1082" i="1"/>
  <c r="D1127" i="1" l="1"/>
  <c r="F1127" i="1" s="1"/>
  <c r="D1126" i="1"/>
  <c r="F1126" i="1" s="1"/>
  <c r="D1125" i="1"/>
  <c r="F1125" i="1" s="1"/>
  <c r="D1124" i="1"/>
  <c r="F1124" i="1" s="1"/>
  <c r="D1123" i="1"/>
  <c r="F1123" i="1" s="1"/>
  <c r="D1122" i="1"/>
  <c r="F1122" i="1" s="1"/>
  <c r="D1135" i="1"/>
  <c r="F1135" i="1" s="1"/>
  <c r="D1111" i="1"/>
  <c r="F1111" i="1" s="1"/>
  <c r="A1134" i="1"/>
  <c r="F1090" i="1"/>
  <c r="F1093" i="1" s="1"/>
  <c r="D12" i="2" s="1"/>
  <c r="D1090" i="1"/>
  <c r="D1133" i="1"/>
  <c r="F1133" i="1" s="1"/>
  <c r="D1132" i="1"/>
  <c r="F1132" i="1" s="1"/>
  <c r="D1131" i="1"/>
  <c r="F1131" i="1" s="1"/>
  <c r="D1130" i="1"/>
  <c r="F1130" i="1" s="1"/>
  <c r="D1129" i="1"/>
  <c r="F1129" i="1" s="1"/>
  <c r="D1128" i="1"/>
  <c r="F1105" i="1"/>
  <c r="F1113" i="1" l="1"/>
  <c r="F1116" i="1" s="1"/>
  <c r="D24" i="2" s="1"/>
  <c r="D1113" i="1"/>
  <c r="D1134" i="1"/>
  <c r="F1134" i="1" s="1"/>
  <c r="F1128" i="1"/>
  <c r="D1136" i="1" l="1"/>
  <c r="F1136" i="1"/>
  <c r="F1139" i="1" s="1"/>
  <c r="D38" i="2" l="1"/>
</calcChain>
</file>

<file path=xl/sharedStrings.xml><?xml version="1.0" encoding="utf-8"?>
<sst xmlns="http://schemas.openxmlformats.org/spreadsheetml/2006/main" count="1297" uniqueCount="312">
  <si>
    <t>Hockey Pool</t>
  </si>
  <si>
    <t>Seed</t>
  </si>
  <si>
    <t>Wins</t>
  </si>
  <si>
    <t>Pts</t>
  </si>
  <si>
    <t>DD</t>
  </si>
  <si>
    <t>Name</t>
  </si>
  <si>
    <t>Total</t>
  </si>
  <si>
    <t>Players</t>
  </si>
  <si>
    <t>Player</t>
  </si>
  <si>
    <t>Cup</t>
  </si>
  <si>
    <t>Standings</t>
  </si>
  <si>
    <t>Updated:</t>
  </si>
  <si>
    <t>PTS</t>
  </si>
  <si>
    <t>Pick</t>
  </si>
  <si>
    <t>Date</t>
  </si>
  <si>
    <t>Contact</t>
  </si>
  <si>
    <t>Double</t>
  </si>
  <si>
    <t>Comments</t>
  </si>
  <si>
    <t>Picks</t>
  </si>
  <si>
    <t>SUB</t>
  </si>
  <si>
    <t>VVVV</t>
  </si>
  <si>
    <t>Connor McDavid</t>
  </si>
  <si>
    <t>Auston Matthews</t>
  </si>
  <si>
    <t>Paid</t>
  </si>
  <si>
    <t>Mikko Rantanen</t>
  </si>
  <si>
    <t>-</t>
  </si>
  <si>
    <t>Nikita Kucherov</t>
  </si>
  <si>
    <t>Leon Draisaitl</t>
  </si>
  <si>
    <t>x3</t>
  </si>
  <si>
    <t>Morgan Rielly</t>
  </si>
  <si>
    <t xml:space="preserve">wins </t>
  </si>
  <si>
    <t>Shut</t>
  </si>
  <si>
    <t>COL</t>
  </si>
  <si>
    <t>CAR</t>
  </si>
  <si>
    <t>EDM</t>
  </si>
  <si>
    <t>VGK</t>
  </si>
  <si>
    <t>TBL</t>
  </si>
  <si>
    <t>West</t>
  </si>
  <si>
    <t>East</t>
  </si>
  <si>
    <t>Mitch Marner</t>
  </si>
  <si>
    <t>Nathan MacKinnon</t>
  </si>
  <si>
    <t>Jack Eichel</t>
  </si>
  <si>
    <t>McDavid</t>
  </si>
  <si>
    <t>Edmonton Oilers</t>
  </si>
  <si>
    <t>edmonton</t>
  </si>
  <si>
    <t>acloutier1010@gmail.com</t>
  </si>
  <si>
    <t>Vegas</t>
  </si>
  <si>
    <t>Elias Pettersson</t>
  </si>
  <si>
    <t>David Pastrnak</t>
  </si>
  <si>
    <t>markcurrie72@gmail.com</t>
  </si>
  <si>
    <t>Zach Hyman</t>
  </si>
  <si>
    <t>Edmonton</t>
  </si>
  <si>
    <t>Brock Nelson</t>
  </si>
  <si>
    <t>Sebastian Aho</t>
  </si>
  <si>
    <t>Carolina</t>
  </si>
  <si>
    <t>Colorado</t>
  </si>
  <si>
    <t>i.can.reid@gmail.com</t>
  </si>
  <si>
    <t>Kucherov</t>
  </si>
  <si>
    <t>Tampa Bay</t>
  </si>
  <si>
    <t>Jason Robertson</t>
  </si>
  <si>
    <t>Nathan McKinnon</t>
  </si>
  <si>
    <t>sixsmithjj@gmail.com</t>
  </si>
  <si>
    <t>s.a.mclean33@hotmail.com</t>
  </si>
  <si>
    <t>Mark Scheifele</t>
  </si>
  <si>
    <t>Artemi Panarin</t>
  </si>
  <si>
    <t>MIN</t>
  </si>
  <si>
    <t>MTL</t>
  </si>
  <si>
    <t>OTT</t>
  </si>
  <si>
    <t>Andrew C</t>
  </si>
  <si>
    <t>Montreal Canadiens</t>
  </si>
  <si>
    <t>ghowlett8@gmail.com</t>
  </si>
  <si>
    <t>Kyle Connor</t>
  </si>
  <si>
    <t>Grahj6@hotmail.com</t>
  </si>
  <si>
    <t>bestdayever02@icloud.com</t>
  </si>
  <si>
    <t>Yanni Gourde</t>
  </si>
  <si>
    <t>MacKinnon</t>
  </si>
  <si>
    <t>Colorado Avalanche</t>
  </si>
  <si>
    <t>Montreal</t>
  </si>
  <si>
    <t>Nick Suzuki</t>
  </si>
  <si>
    <t>Winnipeg</t>
  </si>
  <si>
    <t>Ivan Demidov</t>
  </si>
  <si>
    <t>Avalanche</t>
  </si>
  <si>
    <t>ccurik@hotmail.com</t>
  </si>
  <si>
    <t>stevendraper5312@gmail.com</t>
  </si>
  <si>
    <t>Nathan Mckinnon</t>
  </si>
  <si>
    <t>William Nylander</t>
  </si>
  <si>
    <t>ray_jay_63@hotmail.com</t>
  </si>
  <si>
    <t>mfcurik@hotmail.com</t>
  </si>
  <si>
    <t>Nathan Mackinnon</t>
  </si>
  <si>
    <t>Alex Ovechkin</t>
  </si>
  <si>
    <t>Sam Reinhart</t>
  </si>
  <si>
    <t>Me</t>
  </si>
  <si>
    <t>joe.massey73@gmail.com</t>
  </si>
  <si>
    <t>Ottawa</t>
  </si>
  <si>
    <t>4/22/2025 19:53:35</t>
  </si>
  <si>
    <t>416-276-4704</t>
  </si>
  <si>
    <t>BUF</t>
  </si>
  <si>
    <t>BOS</t>
  </si>
  <si>
    <t>PIT</t>
  </si>
  <si>
    <t>Dal</t>
  </si>
  <si>
    <t>UTA</t>
  </si>
  <si>
    <t>Offence</t>
  </si>
  <si>
    <t>Defence and Goaltending</t>
  </si>
  <si>
    <t>Team</t>
  </si>
  <si>
    <t>Point Value</t>
  </si>
  <si>
    <t>Pittsburgh Penguins</t>
  </si>
  <si>
    <t>Los Angeles Kings</t>
  </si>
  <si>
    <t>Anaheim Ducks</t>
  </si>
  <si>
    <t>DAL</t>
  </si>
  <si>
    <t>PHI</t>
  </si>
  <si>
    <t>LAK</t>
  </si>
  <si>
    <t>Cole Cauldfield</t>
  </si>
  <si>
    <t>Anthony Cirelli</t>
  </si>
  <si>
    <t>Lane Hutson</t>
  </si>
  <si>
    <t>Draper</t>
  </si>
  <si>
    <t>Colorado Avalanche 1 COL, Dallas Stars 2 DAL, Vegas Golden Knights 4 VGK, Edmonton Oilers 5 EDM, Buffalo Sabres 2 BUF, Tampa Bay Lightning 3 TBL, Carolina Hurricanes 1 CAR, Philadelphia Flyers 8 PHI</t>
  </si>
  <si>
    <t>Jake Graham</t>
  </si>
  <si>
    <t>Colorado Avalanche 1 COL, Dallas Stars 2 DAL, Vegas Golden Knights 4 VGK, Edmonton Oilers 5 EDM, Buffalo Sabres 2 BUF, Montreal Canadiens 4 MTL, Carolina Hurricanes 1 CAR, Pittsburgh Penguins 7 PIT</t>
  </si>
  <si>
    <t>mleblanc@liburdi.com</t>
  </si>
  <si>
    <t>Mat L.</t>
  </si>
  <si>
    <t>Connor Mcdavid</t>
  </si>
  <si>
    <t>Dallas</t>
  </si>
  <si>
    <t>Dallas Stars 2 DAL, Minnesota Wild 3 MIN, Vegas Golden Knights 4 VGK, Edmonton Oilers 5 EDM, Tampa Bay Lightning 3 TBL, Ottawa Senators 6 OTT, Pittsburgh Penguins 7 PIT, Philadelphia Flyers 8 PHI</t>
  </si>
  <si>
    <t>Graham</t>
  </si>
  <si>
    <t>Pittsburgh</t>
  </si>
  <si>
    <t>Colorado Avalanche 1 COL, Dallas Stars 2 DAL, Utah Mammoth 6 UTA, Buffalo Sabres 2 BUF, Montreal Canadiens 4 MTL, Ottawa Senators 6 OTT, Pittsburgh Penguins 7 PIT, Philadelphia Flyers 8 PHI</t>
  </si>
  <si>
    <t>Matt Reid</t>
  </si>
  <si>
    <t>Vegas Golden Knights 4 VGK, Edmonton Oilers 5 EDM, Anaheim Ducks 7 ANA, Boston Bruins 6 BOS, Montreal Canadiens 4 MTL, Ottawa Senators 6 OTT, Pittsburgh Penguins 7 PIT, Philadelphia Flyers 8 PHI</t>
  </si>
  <si>
    <t>jalbano@liburdi.com</t>
  </si>
  <si>
    <t>daaaa yankees lose</t>
  </si>
  <si>
    <t>Cole Caufield</t>
  </si>
  <si>
    <t>Los Angeles Kings 8 LAK, Minnesota Wild 3 MIN, Utah Mammoth 6 UTA, Edmonton Oilers 5 EDM, Buffalo Sabres 2 BUF, Montreal Canadiens 4 MTL, Ottawa Senators 6 OTT, Pittsburgh Penguins 7 PIT</t>
  </si>
  <si>
    <t>ANAH</t>
  </si>
  <si>
    <t>ANA needs to be ANAH</t>
  </si>
  <si>
    <t>Matt.furlong.12@gmail.com</t>
  </si>
  <si>
    <t>Furlong</t>
  </si>
  <si>
    <t>Flyers</t>
  </si>
  <si>
    <t>Colorado Avalanche 1 COL, Minnesota Wild 3 MIN, Vegas Golden Knights 4 VGK, Edmonton Oilers 5 EDM, Buffalo Sabres 2 BUF, Tampa Bay Lightning 3 TBL, Ottawa Senators 6 OTT, Philadelphia Flyers 8 PHI</t>
  </si>
  <si>
    <t>brian.gallant3@gmail.com</t>
  </si>
  <si>
    <t>BcommaMan</t>
  </si>
  <si>
    <t>Sidney Crosby</t>
  </si>
  <si>
    <t>Colorado Avalanche 1 COL, Dallas Stars 2 DAL, Vegas Golden Knights 4 VGK, Edmonton Oilers 5 EDM, Buffalo Sabres 2 BUF, Montreal Canadiens 4 MTL, Ottawa Senators 6 OTT, Pittsburgh Penguins 7 PIT</t>
  </si>
  <si>
    <t>Names</t>
  </si>
  <si>
    <t>Chris</t>
  </si>
  <si>
    <t>Cole cauldfield</t>
  </si>
  <si>
    <t>Colorado Avalanche 1 COL, Dallas Stars 2 DAL, Utah Mammoth 6 UTA, Anaheim Ducks 7 ANA, Buffalo Sabres 2 BUF, Montreal Canadiens 4 MTL, Carolina Hurricanes 1 CAR, Pittsburgh Penguins 7 PIT</t>
  </si>
  <si>
    <t>Go Habs Go</t>
  </si>
  <si>
    <t>Conner McDavid</t>
  </si>
  <si>
    <t>Los Angeles Kings 8 LAK, Dallas Stars 2 DAL, Vegas Golden Knights 4 VGK, Edmonton Oilers 5 EDM, Boston Bruins 6 BOS, Montreal Canadiens 4 MTL, Carolina Hurricanes 1 CAR, Pittsburgh Penguins 7 PIT</t>
  </si>
  <si>
    <t>Alexrowe@shaw.ca</t>
  </si>
  <si>
    <t>Skidmark</t>
  </si>
  <si>
    <t>Edmonton oilers</t>
  </si>
  <si>
    <t>Colorado avalanche</t>
  </si>
  <si>
    <t>sierabob@live.com</t>
  </si>
  <si>
    <t>Grandpa</t>
  </si>
  <si>
    <t>Hutson Montreal</t>
  </si>
  <si>
    <t>Zach C</t>
  </si>
  <si>
    <t>Los Angeles Kings 8 LAK, Minnesota Wild 3 MIN, Vegas Golden Knights 4 VGK, Edmonton Oilers 5 EDM, Buffalo Sabres 2 BUF, Montreal Canadiens 4 MTL, Ottawa Senators 6 OTT, Pittsburgh Penguins 7 PIT</t>
  </si>
  <si>
    <t>Toronto2026/2027#11</t>
  </si>
  <si>
    <t>Cirelli</t>
  </si>
  <si>
    <t>Colorado Avalanche 1 COL, Minnesota Wild 3 MIN, Vegas Golden Knights 4 VGK, Edmonton Oilers 5 EDM, Buffalo Sabres 2 BUF, Tampa Bay Lightning 3 TBL, Carolina Hurricanes 1 CAR, Pittsburgh Penguins 7 PIT</t>
  </si>
  <si>
    <t>Lewis Parkington</t>
  </si>
  <si>
    <t>Philadelphia flyers</t>
  </si>
  <si>
    <t>Los Angeles Kings 8 LAK, Minnesota Wild 3 MIN, Vegas Golden Knights 4 VGK, Utah Mammoth 6 UTA, Edmonton Oilers 5 EDM, Montreal Canadiens 4 MTL, Pittsburgh Penguins 7 PIT, Philadelphia Flyers 8 PHI</t>
  </si>
  <si>
    <t>Breakfast club</t>
  </si>
  <si>
    <t>lorirowe@shaw.ca</t>
  </si>
  <si>
    <t>Skidmark’s Mom</t>
  </si>
  <si>
    <t>Colorado Avalanche 1 COL, Minnesota Wild 3 MIN, Utah Mammoth 6 UTA, Edmonton Oilers 5 EDM, Buffalo Sabres 2 BUF, Montreal Canadiens 4 MTL, Carolina Hurricanes 1 CAR, Pittsburgh Penguins 7 PIT</t>
  </si>
  <si>
    <t>Ray Jay</t>
  </si>
  <si>
    <t>Colorado Avalanche 1 COL, Minnesota Wild 3 MIN, Utah Mammoth 6 UTA, Edmonton Oilers 5 EDM, Buffalo Sabres 2 BUF, Tampa Bay Lightning 3 TBL, Carolina Hurricanes 1 CAR, Philadelphia Flyers 8 PHI</t>
  </si>
  <si>
    <t>dkilimnik@grandriverfoods.com</t>
  </si>
  <si>
    <t>Go Raptors and Jays</t>
  </si>
  <si>
    <t>Tampa</t>
  </si>
  <si>
    <t>Los Angeles Kings 8 LAK, Dallas Stars 2 DAL, Vegas Golden Knights 4 VGK, Edmonton Oilers 5 EDM, Boston Bruins 6 BOS, Tampa Bay Lightning 3 TBL, Carolina Hurricanes 1 CAR, Pittsburgh Penguins 7 PIT</t>
  </si>
  <si>
    <t>RustyRat14</t>
  </si>
  <si>
    <t>Lane Hudson</t>
  </si>
  <si>
    <t>Buffalo Sabres</t>
  </si>
  <si>
    <t>Los Angeles Kings 8 LAK, Minnesota Wild 3 MIN, Vegas Golden Knights 4 VGK, Edmonton Oilers 5 EDM, Buffalo Sabres 2 BUF, Montreal Canadiens 4 MTL, Ottawa Senators 6 OTT, Philadelphia Flyers 8 PHI</t>
  </si>
  <si>
    <t>Triple C</t>
  </si>
  <si>
    <t>Philadelphia Flyers</t>
  </si>
  <si>
    <t>Colorado Avalanche 1 COL, Minnesota Wild 3 MIN, Utah Mammoth 6 UTA, Edmonton Oilers 5 EDM, Buffalo Sabres 2 BUF, Montreal Canadiens 4 MTL, Ottawa Senators 6 OTT, Philadelphia Flyers 8 PHI</t>
  </si>
  <si>
    <t>"Poppa"</t>
  </si>
  <si>
    <t>Mrs. T</t>
  </si>
  <si>
    <t>Oilers</t>
  </si>
  <si>
    <t>Colorado Avalanche 1 COL, Minnesota Wild 3 MIN, Vegas Golden Knights 4 VGK, Edmonton Oilers 5 EDM, Boston Bruins 6 BOS, Montreal Canadiens 4 MTL, Carolina Hurricanes 1 CAR, Philadelphia Flyers 8 PHI</t>
  </si>
  <si>
    <t>kthyk1963@gmail.com</t>
  </si>
  <si>
    <t>Kathy</t>
  </si>
  <si>
    <t>Nazem Kadri</t>
  </si>
  <si>
    <t>Pittsburg Penguins</t>
  </si>
  <si>
    <t>Colorado Avalanche 1 COL, Minnesota Wild 3 MIN, Vegas Golden Knights 4 VGK, Edmonton Oilers 5 EDM, Buffalo Sabres 2 BUF, Montreal Canadiens 4 MTL, Carolina Hurricanes 1 CAR, Pittsburgh Penguins 7 PIT</t>
  </si>
  <si>
    <t>Your wife</t>
  </si>
  <si>
    <t>MC Hammer</t>
  </si>
  <si>
    <t>kirill kaprizov</t>
  </si>
  <si>
    <t>colarado</t>
  </si>
  <si>
    <t>Colorado Avalanche 1 COL, Minnesota Wild 3 MIN, Vegas Golden Knights 4 VGK, Edmonton Oilers 5 EDM, Buffalo Sabres 2 BUF, Montreal Canadiens 4 MTL, Carolina Hurricanes 1 CAR, Philadelphia Flyers 8 PHI</t>
  </si>
  <si>
    <t>love you</t>
  </si>
  <si>
    <t>Kirill Kaprizov</t>
  </si>
  <si>
    <t>curikg@sympatico.ca</t>
  </si>
  <si>
    <t>The Champ</t>
  </si>
  <si>
    <t>Minnesota Wild 3 MIN, Vegas Golden Knights 4 VGK, Edmonton Oilers 5 EDM, Buffalo Sabres 2 BUF, Tampa Bay Lightning 3 TBL, Ottawa Senators 6 OTT, Pittsburgh Penguins 7 PIT, Philadelphia Flyers 8 PHI</t>
  </si>
  <si>
    <t>Porter Martone</t>
  </si>
  <si>
    <t>mcurik2@gmail.com</t>
  </si>
  <si>
    <t>Broad Street Bullies</t>
  </si>
  <si>
    <t>Martone</t>
  </si>
  <si>
    <t>Phildephia</t>
  </si>
  <si>
    <t>Los Angeles Kings 8 LAK, Minnesota Wild 3 MIN, Vegas Golden Knights 4 VGK, Anaheim Ducks 7 ANA, Boston Bruins 6 BOS, Montreal Canadiens 4 MTL, Ottawa Senators 6 OTT, Philadelphia Flyers 8 PHI</t>
  </si>
  <si>
    <t>Mcurik2@gmail.com</t>
  </si>
  <si>
    <t>Fenwick Flyer</t>
  </si>
  <si>
    <t>Mckinnion</t>
  </si>
  <si>
    <t>Colorado Avalanche 1 COL, Minnesota Wild 3 MIN, Vegas Golden Knights 4 VGK, Edmonton Oilers 5 EDM, Buffalo Sabres 2 BUF, Tampa Bay Lightning 3 TBL, Ottawa Senators 6 OTT, Pittsburgh Penguins 7 PIT</t>
  </si>
  <si>
    <t>coralyne.ethier@gmail.com</t>
  </si>
  <si>
    <t>Cora Ryan</t>
  </si>
  <si>
    <t>Caufield</t>
  </si>
  <si>
    <t>Montréal</t>
  </si>
  <si>
    <t>Los Angeles Kings 8 LAK, Dallas Stars 2 DAL, Vegas Golden Knights 4 VGK, Edmonton Oilers 5 EDM, Buffalo Sabres 2 BUF, Montreal Canadiens 4 MTL, Ottawa Senators 6 OTT, Pittsburgh Penguins 7 PIT</t>
  </si>
  <si>
    <t>amclean@liburdi.com</t>
  </si>
  <si>
    <t>Andrew McLean</t>
  </si>
  <si>
    <t>Chad R</t>
  </si>
  <si>
    <t>Colorado Avalanche 1 COL, Dallas Stars 2 DAL, Vegas Golden Knights 4 VGK, Edmonton Oilers 5 EDM, Boston Bruins 6 BOS, Montreal Canadiens 4 MTL, Ottawa Senators 6 OTT, Pittsburgh Penguins 7 PIT</t>
  </si>
  <si>
    <t>Mona.moffat@hotmail.com</t>
  </si>
  <si>
    <t>Mona</t>
  </si>
  <si>
    <t>Pittsburg</t>
  </si>
  <si>
    <t>No questions</t>
  </si>
  <si>
    <t>MC Cordeiro</t>
  </si>
  <si>
    <t>Pastrnak</t>
  </si>
  <si>
    <t>Colorado Avalanche 1 COL, Los Angeles Kings 8 LAK, Edmonton Oilers 5 EDM, Anaheim Ducks 7 ANA, Buffalo Sabres 2 BUF, Tampa Bay Lightning 3 TBL, Montreal Canadiens 4 MTL, Carolina Hurricanes 1 CAR</t>
  </si>
  <si>
    <t>cdstraus@golden.net</t>
  </si>
  <si>
    <t>McDavid McStanley</t>
  </si>
  <si>
    <t>Minnesota Wild 3 MIN, Utah Mammoth 6 UTA, Edmonton Oilers 5 EDM, Boston Bruins 6 BOS, Montreal Canadiens 4 MTL, Ottawa Senators 6 OTT, Pittsburgh Penguins 7 PIT, Philadelphia Flyers 8 PHI</t>
  </si>
  <si>
    <t>Nicole.stante@hotmail.com</t>
  </si>
  <si>
    <t>Nicole S</t>
  </si>
  <si>
    <t>Philly</t>
  </si>
  <si>
    <t>Dallas Stars 2 DAL, Minnesota Wild 3 MIN, Vegas Golden Knights 4 VGK, Edmonton Oilers 5 EDM, Tampa Bay Lightning 3 TBL, Montreal Canadiens 4 MTL, Ottawa Senators 6 OTT, Philadelphia Flyers 8 PHI</t>
  </si>
  <si>
    <t>Ghost</t>
  </si>
  <si>
    <t>Kaprisov</t>
  </si>
  <si>
    <t>Phi</t>
  </si>
  <si>
    <t>Minesota</t>
  </si>
  <si>
    <t>Minnesota Wild 3 MIN, Vegas Golden Knights 4 VGK, Utah Mammoth 6 UTA, Edmonton Oilers 5 EDM, Anaheim Ducks 7 ANA, Tampa Bay Lightning 3 TBL, Montreal Canadiens 4 MTL, Philadelphia Flyers 8 PHI</t>
  </si>
  <si>
    <t>bluemountainprovisions@gmail.com</t>
  </si>
  <si>
    <t>Matt Russell</t>
  </si>
  <si>
    <t>Minnesota Wild</t>
  </si>
  <si>
    <t>Kathy-02</t>
  </si>
  <si>
    <t>NATHAN MacKinnon</t>
  </si>
  <si>
    <t>PHILADELPHIA</t>
  </si>
  <si>
    <t>CAROLINA</t>
  </si>
  <si>
    <t>kevinmarsh40@outlook.com</t>
  </si>
  <si>
    <t>Kev</t>
  </si>
  <si>
    <t>Mcdavid</t>
  </si>
  <si>
    <t>Dallas Stars 2 DAL, Minnesota Wild 3 MIN, Vegas Golden Knights 4 VGK, Edmonton Oilers 5 EDM, Boston Bruins 6 BOS, Tampa Bay Lightning 3 TBL, Montreal Canadiens 4 MTL, Philadelphia Flyers 8 PHI</t>
  </si>
  <si>
    <t>One day i'll get the invite on time....</t>
  </si>
  <si>
    <t>Dblj6</t>
  </si>
  <si>
    <t>mlpare200@gmail.com</t>
  </si>
  <si>
    <t>Mark Pare</t>
  </si>
  <si>
    <t>Joe</t>
  </si>
  <si>
    <t>Colorado Avalanche 1 COL, Dallas Stars 2 DAL, Vegas Golden Knights 4 VGK, Edmonton Oilers 5 EDM, Buffalo Sabres 2 BUF, Montreal Canadiens 4 MTL, Ottawa Senators 6 OTT, Philadelphia Flyers 8 PHI</t>
  </si>
  <si>
    <t>stevenjohnlott@gmail.com</t>
  </si>
  <si>
    <t>SteveL</t>
  </si>
  <si>
    <t>Nathan MacKinnon (Colorado)</t>
  </si>
  <si>
    <t>amatejic09@gmail.com</t>
  </si>
  <si>
    <t>TEJ</t>
  </si>
  <si>
    <t>connor mcdavid</t>
  </si>
  <si>
    <t>Minnesota Wild 3 MIN, Vegas Golden Knights 4 VGK, Edmonton Oilers 5 EDM, Anaheim Ducks 7 ANA, Boston Bruins 6 BOS, Montreal Canadiens 4 MTL, Ottawa Senators 6 OTT, Philadelphia Flyers 8 PHI</t>
  </si>
  <si>
    <t>dennisjmuller@outlook.com</t>
  </si>
  <si>
    <t>Dennis Muller</t>
  </si>
  <si>
    <t>Minnesota Wild 3 MIN, Vegas Golden Knights 4 VGK, Utah Mammoth 6 UTA, Edmonton Oilers 5 EDM, Boston Bruins 6 BOS, Tampa Bay Lightning 3 TBL, Ottawa Senators 6 OTT, Philadelphia Flyers 8 PHI</t>
  </si>
  <si>
    <t>will there be coffee and donuts?</t>
  </si>
  <si>
    <t>Troy</t>
  </si>
  <si>
    <t>Vegas Golden Knights</t>
  </si>
  <si>
    <t>Los Angeles Kings 8 LAK, Minnesota Wild 3 MIN, Vegas Golden Knights 4 VGK, Edmonton Oilers 5 EDM, Buffalo Sabres 2 BUF, Montreal Canadiens 4 MTL, Carolina Hurricanes 1 CAR, Pittsburgh Penguins 7 PIT</t>
  </si>
  <si>
    <t>Stephen Blazerton</t>
  </si>
  <si>
    <t>Minnesota Wild 3 MIN, Vegas Golden Knights 4 VGK, Edmonton Oilers 5 EDM, Boston Bruins 6 BOS, Montreal Canadiens 4 MTL, Ottawa Senators 6 OTT, Pittsburgh Penguins 7 PIT, Philadelphia Flyers 8 PHI</t>
  </si>
  <si>
    <t>woot woot</t>
  </si>
  <si>
    <t>mcdavid</t>
  </si>
  <si>
    <t>The 3 Pups</t>
  </si>
  <si>
    <t>Colorado Avalanche 1 COL, Dallas Stars 2 DAL, Vegas Golden Knights 4 VGK, Edmonton Oilers 5 EDM, Buffalo Sabres 2 BUF, Montreal Canadiens 4 MTL, Carolina Hurricanes 1 CAR, Philadelphia Flyers 8 PHI</t>
  </si>
  <si>
    <t>Alexiskant53@gmail.com</t>
  </si>
  <si>
    <t>Alexis Jodoin</t>
  </si>
  <si>
    <t>Tage Thompson</t>
  </si>
  <si>
    <t>Buffalo sabres</t>
  </si>
  <si>
    <t>Colorado Avalanche 1 COL, Los Angeles Kings 8 LAK, Vegas Golden Knights 4 VGK, Edmonton Oilers 5 EDM, Buffalo Sabres 2 BUF, Montreal Canadiens 4 MTL, Ottawa Senators 6 OTT, Philadelphia Flyers 8 PHI</t>
  </si>
  <si>
    <t>jenniemclean61@gmail.com</t>
  </si>
  <si>
    <t>Jennie</t>
  </si>
  <si>
    <t>Colorado Avalanche 1 COL, Vegas Golden Knights 4 VGK, Edmonton Oilers 5 EDM, Buffalo Sabres 2 BUF, Montreal Canadiens 4 MTL, Carolina Hurricanes 1 CAR, Ottawa Senators 6 OTT, Pittsburgh Penguins 7 PIT</t>
  </si>
  <si>
    <t>No Regretsky</t>
  </si>
  <si>
    <t>Nathan</t>
  </si>
  <si>
    <t>flyers</t>
  </si>
  <si>
    <t>avs</t>
  </si>
  <si>
    <t>Sabres rock 2026</t>
  </si>
  <si>
    <t>Buffalo</t>
  </si>
  <si>
    <t>AWhite 11</t>
  </si>
  <si>
    <t>Mckinnnion</t>
  </si>
  <si>
    <t>Kat!</t>
  </si>
  <si>
    <t>jonzeppa15@gmail.com</t>
  </si>
  <si>
    <t>Jon Zeppa</t>
  </si>
  <si>
    <t>teesaxton29@gmail.com</t>
  </si>
  <si>
    <t>24CUPS</t>
  </si>
  <si>
    <t>Colorado Avalanche 1 COL, Dallas Stars 2 DAL, Utah Mammoth 6 UTA, Edmonton Oilers 5 EDM, Buffalo Sabres 2 BUF, Montreal Canadiens 4 MTL, Carolina Hurricanes 1 CAR, Pittsburgh Penguins 7 PIT</t>
  </si>
  <si>
    <t>Andrew.t.moffat@gmail.com</t>
  </si>
  <si>
    <t>Andrew Moffat</t>
  </si>
  <si>
    <t>bretland.hanratty@gmail.com</t>
  </si>
  <si>
    <t>Bee Money</t>
  </si>
  <si>
    <t>Edmonton Oliers</t>
  </si>
  <si>
    <t>Colorado Avalanche 1 COL, Minnesota Wild 3 MIN, Vegas Golden Knights 4 VGK, Edmonton Oilers 5 EDM, Boston Bruins 6 BOS, Montreal Canadiens 4 MTL, Ottawa Senators 6 OTT, Pittsburgh Penguins 7 PIT</t>
  </si>
  <si>
    <t>Emailbcingargiola@yahoo.com</t>
  </si>
  <si>
    <t>Bayou</t>
  </si>
  <si>
    <t>Nikita kuterov</t>
  </si>
  <si>
    <t>Dallas Stars 2 DAL, Minnesota Wild 3 MIN, Vegas Golden Knights 4 VGK, Edmonton Oilers 5 EDM, Buffalo Sabres 2 BUF, Tampa Bay Lightning 3 TBL, Carolina Hurricanes 1 CAR, Pittsburgh Penguins 7 PIT</t>
  </si>
  <si>
    <t>tylerhanratty23@gmail.com</t>
  </si>
  <si>
    <t>Daddy Hanratty</t>
  </si>
  <si>
    <t>Cole Canfield ( fellow shorty )</t>
  </si>
  <si>
    <t>Colorado Avalanche 1 COL, Dallas Stars 2 DAL, Vegas Golden Knights 4 VGK, Edmonton Oilers 5 EDM, Buffalo Sabres 2 BUF, Tampa Bay Lightning 3 TBL, Montreal Canadiens 4 MTL, Carolina Hurricanes 1 CAR</t>
  </si>
  <si>
    <t>Flyers suck cock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</si>
</sst>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3F3F76"/>
      <name val="Calibri"/>
      <family val="2"/>
      <scheme val="minor"/>
    </font>
    <font>
      <sz val="16"/>
      <color rgb="FF3F3F76"/>
      <name val="Calibri"/>
      <family val="2"/>
      <scheme val="minor"/>
    </font>
    <font>
      <b/>
      <sz val="10"/>
      <color theme="1"/>
      <name val="Arial"/>
      <family val="2"/>
    </font>
    <font>
      <sz val="10"/>
      <color theme="1"/>
      <name val="Arial"/>
      <family val="2"/>
    </font>
    <font>
      <sz val="11"/>
      <name val="Calibri"/>
      <family val="2"/>
      <scheme val="minor"/>
    </font>
    <font>
      <b/>
      <sz val="12"/>
      <color theme="1"/>
      <name val="Calibri"/>
      <family val="2"/>
      <scheme val="minor"/>
    </font>
    <font>
      <sz val="11"/>
      <color theme="0"/>
      <name val="Calibri"/>
      <family val="2"/>
      <scheme val="minor"/>
    </font>
    <font>
      <sz val="11"/>
      <color theme="7"/>
      <name val="Calibri"/>
      <family val="2"/>
      <scheme val="minor"/>
    </font>
    <font>
      <sz val="11"/>
      <color rgb="FFFF0000"/>
      <name val="Calibri"/>
      <family val="2"/>
      <scheme val="minor"/>
    </font>
    <font>
      <b/>
      <sz val="10"/>
      <color rgb="FFFF0000"/>
      <name val="Arial"/>
      <family val="2"/>
    </font>
    <font>
      <sz val="10"/>
      <color rgb="FFFF0000"/>
      <name val="Arial"/>
      <family val="2"/>
    </font>
    <font>
      <sz val="1"/>
      <color theme="0"/>
      <name val="Calibri"/>
      <family val="2"/>
      <scheme val="minor"/>
    </font>
  </fonts>
  <fills count="14">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5050"/>
        <bgColor indexed="64"/>
      </patternFill>
    </fill>
    <fill>
      <patternFill patternType="solid">
        <fgColor rgb="FF990033"/>
        <bgColor indexed="64"/>
      </patternFill>
    </fill>
    <fill>
      <patternFill patternType="solid">
        <fgColor theme="0"/>
        <bgColor indexed="64"/>
      </patternFill>
    </fill>
    <fill>
      <patternFill patternType="solid">
        <fgColor theme="4"/>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FF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medium">
        <color rgb="FFCCCCCC"/>
      </left>
      <right style="medium">
        <color rgb="FFCCCCCC"/>
      </right>
      <top style="medium">
        <color rgb="FFCCCCCC"/>
      </top>
      <bottom style="medium">
        <color rgb="FFCCCCCC"/>
      </bottom>
      <diagonal/>
    </border>
    <border>
      <left style="thin">
        <color rgb="FF7F7F7F"/>
      </left>
      <right style="thin">
        <color rgb="FF7F7F7F"/>
      </right>
      <top style="medium">
        <color indexed="64"/>
      </top>
      <bottom style="thin">
        <color rgb="FF7F7F7F"/>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3" borderId="8" applyNumberFormat="0" applyAlignment="0" applyProtection="0"/>
  </cellStyleXfs>
  <cellXfs count="71">
    <xf numFmtId="0" fontId="0" fillId="0" borderId="0" xfId="0"/>
    <xf numFmtId="0" fontId="0" fillId="0" borderId="5" xfId="0" applyBorder="1"/>
    <xf numFmtId="0" fontId="0" fillId="2" borderId="4" xfId="0" applyFill="1" applyBorder="1"/>
    <xf numFmtId="0" fontId="0" fillId="0" borderId="6" xfId="0" applyBorder="1"/>
    <xf numFmtId="0" fontId="0" fillId="0" borderId="7" xfId="0" applyBorder="1"/>
    <xf numFmtId="0" fontId="2" fillId="3" borderId="8" xfId="1"/>
    <xf numFmtId="0" fontId="4" fillId="0" borderId="9" xfId="0" applyFont="1" applyBorder="1" applyAlignment="1">
      <alignment vertical="center" wrapText="1"/>
    </xf>
    <xf numFmtId="0" fontId="5" fillId="0" borderId="9" xfId="0" applyFont="1" applyBorder="1" applyAlignment="1">
      <alignment horizontal="right" wrapText="1"/>
    </xf>
    <xf numFmtId="0" fontId="5" fillId="0" borderId="9" xfId="0" applyFont="1" applyBorder="1" applyAlignment="1">
      <alignment wrapText="1"/>
    </xf>
    <xf numFmtId="0" fontId="5" fillId="0" borderId="9" xfId="0" applyFont="1" applyBorder="1" applyAlignment="1">
      <alignment vertical="center"/>
    </xf>
    <xf numFmtId="0" fontId="5" fillId="0" borderId="0" xfId="0" applyFont="1" applyAlignment="1">
      <alignment wrapText="1"/>
    </xf>
    <xf numFmtId="0" fontId="4" fillId="0" borderId="0" xfId="0" applyFont="1" applyAlignment="1">
      <alignment vertical="center" wrapText="1"/>
    </xf>
    <xf numFmtId="0" fontId="5" fillId="0" borderId="0" xfId="0" applyFont="1" applyAlignment="1">
      <alignment horizontal="right" wrapText="1"/>
    </xf>
    <xf numFmtId="0" fontId="6" fillId="0" borderId="0" xfId="0" applyFont="1"/>
    <xf numFmtId="0" fontId="0" fillId="0" borderId="0" xfId="0" applyAlignment="1">
      <alignment horizontal="center"/>
    </xf>
    <xf numFmtId="0" fontId="0" fillId="0" borderId="7" xfId="0" applyBorder="1" applyAlignment="1">
      <alignment horizontal="center"/>
    </xf>
    <xf numFmtId="0" fontId="5" fillId="0" borderId="9" xfId="0" applyFont="1" applyBorder="1" applyAlignment="1">
      <alignment vertical="center" wrapText="1"/>
    </xf>
    <xf numFmtId="0" fontId="1" fillId="0" borderId="0" xfId="0" applyFont="1"/>
    <xf numFmtId="0" fontId="7" fillId="0" borderId="1" xfId="0" applyFont="1" applyBorder="1"/>
    <xf numFmtId="0" fontId="7" fillId="0" borderId="2" xfId="0" applyFont="1" applyBorder="1" applyAlignment="1">
      <alignment horizontal="right" vertical="center"/>
    </xf>
    <xf numFmtId="0" fontId="7" fillId="0" borderId="2" xfId="0" applyFont="1" applyBorder="1" applyAlignment="1">
      <alignment horizontal="center" vertical="center"/>
    </xf>
    <xf numFmtId="0" fontId="7" fillId="0" borderId="2" xfId="0" applyFont="1" applyBorder="1"/>
    <xf numFmtId="0" fontId="7" fillId="0" borderId="3" xfId="0" applyFont="1" applyBorder="1" applyAlignment="1">
      <alignment horizontal="center" vertical="center"/>
    </xf>
    <xf numFmtId="0" fontId="0" fillId="0" borderId="0" xfId="0" applyAlignment="1">
      <alignment horizontal="center" vertical="center"/>
    </xf>
    <xf numFmtId="0" fontId="0" fillId="0" borderId="11" xfId="0" applyBorder="1"/>
    <xf numFmtId="0" fontId="0" fillId="0" borderId="12" xfId="0" applyBorder="1"/>
    <xf numFmtId="0" fontId="1" fillId="0" borderId="0" xfId="0" applyFont="1" applyAlignment="1">
      <alignment horizontal="center"/>
    </xf>
    <xf numFmtId="0" fontId="2" fillId="3" borderId="10" xfId="1" applyBorder="1" applyAlignment="1"/>
    <xf numFmtId="0" fontId="5" fillId="0" borderId="9" xfId="0" applyFont="1" applyBorder="1"/>
    <xf numFmtId="0" fontId="6" fillId="4" borderId="0" xfId="0" applyFont="1" applyFill="1"/>
    <xf numFmtId="0" fontId="6" fillId="5" borderId="0" xfId="0" applyFont="1" applyFill="1"/>
    <xf numFmtId="0" fontId="6" fillId="7" borderId="0" xfId="0" applyFont="1" applyFill="1"/>
    <xf numFmtId="0" fontId="6" fillId="6" borderId="0" xfId="0" applyFont="1" applyFill="1"/>
    <xf numFmtId="0" fontId="8" fillId="8" borderId="0" xfId="0" applyFont="1" applyFill="1"/>
    <xf numFmtId="0" fontId="0" fillId="9" borderId="0" xfId="0" applyFill="1"/>
    <xf numFmtId="0" fontId="6" fillId="10" borderId="0" xfId="0" applyFont="1" applyFill="1"/>
    <xf numFmtId="0" fontId="9" fillId="10" borderId="0" xfId="0" applyFont="1" applyFill="1"/>
    <xf numFmtId="0" fontId="11" fillId="9" borderId="9" xfId="0" applyFont="1" applyFill="1" applyBorder="1" applyAlignment="1">
      <alignment vertical="center" wrapText="1"/>
    </xf>
    <xf numFmtId="0" fontId="10" fillId="9" borderId="0" xfId="0" applyFont="1" applyFill="1"/>
    <xf numFmtId="0" fontId="12" fillId="9" borderId="9" xfId="0" applyFont="1" applyFill="1" applyBorder="1" applyAlignment="1">
      <alignment horizontal="right" wrapText="1"/>
    </xf>
    <xf numFmtId="0" fontId="12" fillId="9" borderId="9" xfId="0" applyFont="1" applyFill="1" applyBorder="1" applyAlignment="1">
      <alignment wrapText="1"/>
    </xf>
    <xf numFmtId="0" fontId="12" fillId="9" borderId="0" xfId="0" applyFont="1" applyFill="1" applyAlignment="1">
      <alignment wrapText="1"/>
    </xf>
    <xf numFmtId="0" fontId="0" fillId="11" borderId="0" xfId="0" applyFill="1"/>
    <xf numFmtId="0" fontId="0" fillId="0" borderId="0" xfId="0" applyFill="1"/>
    <xf numFmtId="0" fontId="0" fillId="0" borderId="0" xfId="0" applyAlignment="1">
      <alignment vertical="center" wrapText="1"/>
    </xf>
    <xf numFmtId="0" fontId="0" fillId="0" borderId="0" xfId="0" applyAlignment="1">
      <alignment vertical="center"/>
    </xf>
    <xf numFmtId="2" fontId="0" fillId="0" borderId="0" xfId="0" applyNumberFormat="1"/>
    <xf numFmtId="2" fontId="0" fillId="0" borderId="0" xfId="0" applyNumberFormat="1" applyFill="1"/>
    <xf numFmtId="22" fontId="5" fillId="0" borderId="9" xfId="0" applyNumberFormat="1" applyFont="1" applyBorder="1" applyAlignment="1">
      <alignment horizontal="right" wrapText="1"/>
    </xf>
    <xf numFmtId="0" fontId="1" fillId="12" borderId="0" xfId="0" applyFont="1" applyFill="1" applyAlignment="1">
      <alignment vertical="center" wrapText="1"/>
    </xf>
    <xf numFmtId="0" fontId="1" fillId="12" borderId="0" xfId="0" applyFont="1" applyFill="1" applyAlignment="1">
      <alignment vertical="center"/>
    </xf>
    <xf numFmtId="0" fontId="0" fillId="12" borderId="0" xfId="0" applyFill="1" applyAlignment="1">
      <alignment horizontal="center"/>
    </xf>
    <xf numFmtId="0" fontId="8" fillId="12" borderId="0" xfId="0" applyFont="1" applyFill="1"/>
    <xf numFmtId="2" fontId="13" fillId="12" borderId="0" xfId="0" applyNumberFormat="1" applyFont="1" applyFill="1" applyAlignment="1">
      <alignment horizontal="right"/>
    </xf>
    <xf numFmtId="0" fontId="13" fillId="12" borderId="0" xfId="0" applyFont="1" applyFill="1" applyAlignment="1">
      <alignment horizontal="right"/>
    </xf>
    <xf numFmtId="0" fontId="6" fillId="12" borderId="0" xfId="0" applyFont="1" applyFill="1"/>
    <xf numFmtId="0" fontId="0" fillId="12" borderId="0" xfId="0" applyFill="1"/>
    <xf numFmtId="0" fontId="9" fillId="12" borderId="0" xfId="0" applyFont="1" applyFill="1"/>
    <xf numFmtId="0" fontId="5" fillId="0" borderId="0" xfId="0" applyFont="1" applyBorder="1" applyAlignment="1">
      <alignment vertical="center" wrapText="1"/>
    </xf>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0" fillId="0" borderId="15" xfId="0" applyBorder="1"/>
    <xf numFmtId="0" fontId="5" fillId="0" borderId="15" xfId="0" applyFont="1" applyBorder="1" applyAlignment="1">
      <alignment vertical="center" wrapText="1"/>
    </xf>
    <xf numFmtId="0" fontId="0" fillId="0" borderId="17" xfId="0" applyBorder="1"/>
    <xf numFmtId="0" fontId="6" fillId="0" borderId="18" xfId="0" applyFont="1" applyBorder="1"/>
    <xf numFmtId="22" fontId="5" fillId="13" borderId="9" xfId="0" applyNumberFormat="1" applyFont="1" applyFill="1" applyBorder="1" applyAlignment="1">
      <alignment horizontal="right" wrapText="1"/>
    </xf>
    <xf numFmtId="0" fontId="5" fillId="13" borderId="9" xfId="0" applyFont="1" applyFill="1" applyBorder="1" applyAlignment="1">
      <alignment wrapText="1"/>
    </xf>
    <xf numFmtId="14" fontId="3" fillId="3" borderId="8" xfId="1" applyNumberFormat="1" applyFont="1" applyAlignment="1">
      <alignment horizontal="center" vertical="center"/>
    </xf>
    <xf numFmtId="0" fontId="3" fillId="3" borderId="8" xfId="1" applyNumberFormat="1" applyFont="1" applyAlignment="1">
      <alignment horizontal="center" vertical="center"/>
    </xf>
  </cellXfs>
  <cellStyles count="2">
    <cellStyle name="Input" xfId="1" builtinId="20"/>
    <cellStyle name="Normal" xfId="0" builtinId="0"/>
  </cellStyles>
  <dxfs count="124">
    <dxf>
      <font>
        <color theme="0"/>
      </font>
      <fill>
        <patternFill>
          <bgColor rgb="FFC00000"/>
        </patternFill>
      </fill>
    </dxf>
    <dxf>
      <fill>
        <patternFill>
          <bgColor rgb="FF00B0F0"/>
        </patternFill>
      </fill>
    </dxf>
    <dxf>
      <font>
        <color theme="7" tint="0.39994506668294322"/>
      </font>
      <fill>
        <patternFill>
          <bgColor theme="0" tint="-0.34998626667073579"/>
        </patternFill>
      </fill>
    </dxf>
    <dxf>
      <font>
        <color theme="0"/>
      </font>
      <fill>
        <patternFill>
          <bgColor theme="8" tint="-0.499984740745262"/>
        </patternFill>
      </fill>
    </dxf>
    <dxf>
      <font>
        <color theme="0"/>
      </font>
      <fill>
        <patternFill>
          <bgColor theme="4" tint="-0.499984740745262"/>
        </patternFill>
      </fill>
    </dxf>
    <dxf>
      <font>
        <color theme="0"/>
      </font>
      <fill>
        <patternFill>
          <bgColor rgb="FF002060"/>
        </patternFill>
      </fill>
    </dxf>
    <dxf>
      <font>
        <color theme="7" tint="0.39994506668294322"/>
      </font>
      <fill>
        <patternFill>
          <bgColor rgb="FF0070C0"/>
        </patternFill>
      </fill>
    </dxf>
    <dxf>
      <fill>
        <patternFill>
          <bgColor rgb="FF008080"/>
        </patternFill>
      </fill>
    </dxf>
    <dxf>
      <font>
        <color theme="0"/>
      </font>
      <fill>
        <patternFill>
          <bgColor rgb="FF0070C0"/>
        </patternFill>
      </fill>
    </dxf>
    <dxf>
      <fill>
        <patternFill>
          <bgColor rgb="FFFFC000"/>
        </patternFill>
      </fill>
    </dxf>
    <dxf>
      <font>
        <color theme="7"/>
      </font>
      <fill>
        <patternFill>
          <bgColor rgb="FF740000"/>
        </patternFill>
      </fill>
    </dxf>
    <dxf>
      <fill>
        <patternFill>
          <bgColor rgb="FFCC6600"/>
        </patternFill>
      </fill>
    </dxf>
    <dxf>
      <font>
        <color theme="0"/>
      </font>
      <fill>
        <patternFill>
          <bgColor rgb="FFC00000"/>
        </patternFill>
      </fill>
    </dxf>
    <dxf>
      <font>
        <color theme="0"/>
      </font>
      <fill>
        <patternFill>
          <bgColor rgb="FF0070C0"/>
        </patternFill>
      </fill>
    </dxf>
    <dxf>
      <font>
        <color theme="7"/>
      </font>
      <fill>
        <patternFill>
          <bgColor rgb="FF0070C0"/>
        </patternFill>
      </fill>
    </dxf>
    <dxf>
      <fill>
        <patternFill>
          <bgColor rgb="FFFFC000"/>
        </patternFill>
      </fill>
    </dxf>
    <dxf>
      <fill>
        <patternFill>
          <bgColor rgb="FFC00000"/>
        </patternFill>
      </fill>
    </dxf>
    <dxf>
      <font>
        <color theme="0"/>
      </font>
      <fill>
        <patternFill>
          <bgColor rgb="FFC00000"/>
        </patternFill>
      </fill>
    </dxf>
    <dxf>
      <font>
        <color theme="7"/>
      </font>
      <fill>
        <patternFill>
          <bgColor theme="9" tint="-0.499984740745262"/>
        </patternFill>
      </fill>
    </dxf>
    <dxf>
      <font>
        <color theme="2" tint="-9.9948118533890809E-2"/>
      </font>
      <fill>
        <patternFill>
          <bgColor theme="1" tint="0.14996795556505021"/>
        </patternFill>
      </fill>
    </dxf>
    <dxf>
      <font>
        <color theme="1"/>
      </font>
      <fill>
        <patternFill>
          <bgColor rgb="FFFF6969"/>
        </patternFill>
      </fill>
    </dxf>
    <dxf>
      <font>
        <color theme="7"/>
      </font>
      <fill>
        <patternFill>
          <bgColor rgb="FF0070C0"/>
        </patternFill>
      </fill>
    </dxf>
    <dxf>
      <fill>
        <patternFill>
          <bgColor rgb="FFC00000"/>
        </patternFill>
      </fill>
    </dxf>
    <dxf>
      <fill>
        <patternFill>
          <bgColor rgb="FF00B050"/>
        </patternFill>
      </fill>
    </dxf>
    <dxf>
      <font>
        <color theme="2"/>
      </font>
      <fill>
        <patternFill>
          <bgColor rgb="FF990033"/>
        </patternFill>
      </fill>
    </dxf>
    <dxf>
      <fill>
        <patternFill>
          <bgColor rgb="FFC00000"/>
        </patternFill>
      </fill>
    </dxf>
    <dxf>
      <font>
        <color theme="1"/>
      </font>
      <fill>
        <patternFill>
          <bgColor rgb="FFFFC000"/>
        </patternFill>
      </fill>
    </dxf>
    <dxf>
      <fill>
        <patternFill>
          <bgColor rgb="FF0070C0"/>
        </patternFill>
      </fill>
    </dxf>
    <dxf>
      <fill>
        <patternFill>
          <bgColor rgb="FFFF4F4F"/>
        </patternFill>
      </fill>
    </dxf>
    <dxf>
      <font>
        <color theme="7" tint="0.39994506668294322"/>
      </font>
      <fill>
        <patternFill>
          <bgColor rgb="FF002060"/>
        </patternFill>
      </fill>
    </dxf>
    <dxf>
      <fill>
        <patternFill>
          <bgColor rgb="FFFFC000"/>
        </patternFill>
      </fill>
    </dxf>
    <dxf>
      <font>
        <color theme="7" tint="0.39994506668294322"/>
      </font>
      <fill>
        <patternFill>
          <bgColor rgb="FF740000"/>
        </patternFill>
      </fill>
    </dxf>
    <dxf>
      <font>
        <color theme="7"/>
      </font>
      <fill>
        <patternFill>
          <bgColor rgb="FF000000"/>
        </patternFill>
      </fill>
    </dxf>
    <dxf>
      <font>
        <color theme="0"/>
      </font>
      <fill>
        <patternFill>
          <bgColor rgb="FFC00000"/>
        </patternFill>
      </fill>
    </dxf>
    <dxf>
      <fill>
        <patternFill>
          <bgColor rgb="FF00B0F0"/>
        </patternFill>
      </fill>
    </dxf>
    <dxf>
      <font>
        <color theme="7" tint="0.39994506668294322"/>
      </font>
      <fill>
        <patternFill>
          <bgColor theme="0" tint="-0.34998626667073579"/>
        </patternFill>
      </fill>
    </dxf>
    <dxf>
      <font>
        <color theme="0"/>
      </font>
      <fill>
        <patternFill>
          <bgColor theme="8" tint="-0.499984740745262"/>
        </patternFill>
      </fill>
    </dxf>
    <dxf>
      <font>
        <color theme="0"/>
      </font>
      <fill>
        <patternFill>
          <bgColor theme="4" tint="-0.499984740745262"/>
        </patternFill>
      </fill>
    </dxf>
    <dxf>
      <font>
        <color theme="0"/>
      </font>
      <fill>
        <patternFill>
          <bgColor rgb="FF002060"/>
        </patternFill>
      </fill>
    </dxf>
    <dxf>
      <font>
        <color theme="7" tint="0.39994506668294322"/>
      </font>
      <fill>
        <patternFill>
          <bgColor rgb="FF0070C0"/>
        </patternFill>
      </fill>
    </dxf>
    <dxf>
      <fill>
        <patternFill>
          <bgColor rgb="FF008080"/>
        </patternFill>
      </fill>
    </dxf>
    <dxf>
      <font>
        <color theme="0"/>
      </font>
      <fill>
        <patternFill>
          <bgColor rgb="FF0070C0"/>
        </patternFill>
      </fill>
    </dxf>
    <dxf>
      <fill>
        <patternFill>
          <bgColor rgb="FFFFC000"/>
        </patternFill>
      </fill>
    </dxf>
    <dxf>
      <font>
        <color theme="7"/>
      </font>
      <fill>
        <patternFill>
          <bgColor rgb="FF740000"/>
        </patternFill>
      </fill>
    </dxf>
    <dxf>
      <fill>
        <patternFill>
          <bgColor rgb="FFCC6600"/>
        </patternFill>
      </fill>
    </dxf>
    <dxf>
      <font>
        <color theme="0"/>
      </font>
      <fill>
        <patternFill>
          <bgColor rgb="FFC00000"/>
        </patternFill>
      </fill>
    </dxf>
    <dxf>
      <font>
        <color theme="0"/>
      </font>
      <fill>
        <patternFill>
          <bgColor rgb="FF0070C0"/>
        </patternFill>
      </fill>
    </dxf>
    <dxf>
      <font>
        <color theme="7"/>
      </font>
      <fill>
        <patternFill>
          <bgColor rgb="FF0070C0"/>
        </patternFill>
      </fill>
    </dxf>
    <dxf>
      <fill>
        <patternFill>
          <bgColor rgb="FFFFC000"/>
        </patternFill>
      </fill>
    </dxf>
    <dxf>
      <fill>
        <patternFill>
          <bgColor rgb="FFC00000"/>
        </patternFill>
      </fill>
    </dxf>
    <dxf>
      <font>
        <color theme="0"/>
      </font>
      <fill>
        <patternFill>
          <bgColor rgb="FFC00000"/>
        </patternFill>
      </fill>
    </dxf>
    <dxf>
      <font>
        <color theme="7"/>
      </font>
      <fill>
        <patternFill>
          <bgColor theme="9" tint="-0.499984740745262"/>
        </patternFill>
      </fill>
    </dxf>
    <dxf>
      <font>
        <color theme="2" tint="-9.9948118533890809E-2"/>
      </font>
      <fill>
        <patternFill>
          <bgColor theme="1" tint="0.14996795556505021"/>
        </patternFill>
      </fill>
    </dxf>
    <dxf>
      <font>
        <color theme="1"/>
      </font>
      <fill>
        <patternFill>
          <bgColor rgb="FFFF6969"/>
        </patternFill>
      </fill>
    </dxf>
    <dxf>
      <font>
        <color theme="7"/>
      </font>
      <fill>
        <patternFill>
          <bgColor rgb="FF0070C0"/>
        </patternFill>
      </fill>
    </dxf>
    <dxf>
      <fill>
        <patternFill>
          <bgColor rgb="FFC00000"/>
        </patternFill>
      </fill>
    </dxf>
    <dxf>
      <fill>
        <patternFill>
          <bgColor rgb="FF00B050"/>
        </patternFill>
      </fill>
    </dxf>
    <dxf>
      <font>
        <color theme="2"/>
      </font>
      <fill>
        <patternFill>
          <bgColor rgb="FF990033"/>
        </patternFill>
      </fill>
    </dxf>
    <dxf>
      <fill>
        <patternFill>
          <bgColor rgb="FFC00000"/>
        </patternFill>
      </fill>
    </dxf>
    <dxf>
      <font>
        <color theme="1"/>
      </font>
      <fill>
        <patternFill>
          <bgColor rgb="FFFFC000"/>
        </patternFill>
      </fill>
    </dxf>
    <dxf>
      <fill>
        <patternFill>
          <bgColor rgb="FF0070C0"/>
        </patternFill>
      </fill>
    </dxf>
    <dxf>
      <fill>
        <patternFill>
          <bgColor rgb="FFFF4F4F"/>
        </patternFill>
      </fill>
    </dxf>
    <dxf>
      <font>
        <color theme="7" tint="0.39994506668294322"/>
      </font>
      <fill>
        <patternFill>
          <bgColor rgb="FF002060"/>
        </patternFill>
      </fill>
    </dxf>
    <dxf>
      <fill>
        <patternFill>
          <bgColor rgb="FFFFC000"/>
        </patternFill>
      </fill>
    </dxf>
    <dxf>
      <font>
        <color theme="7" tint="0.39994506668294322"/>
      </font>
      <fill>
        <patternFill>
          <bgColor rgb="FF740000"/>
        </patternFill>
      </fill>
    </dxf>
    <dxf>
      <font>
        <color theme="7"/>
      </font>
      <fill>
        <patternFill>
          <bgColor rgb="FF00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theme="2"/>
      </font>
      <fill>
        <patternFill>
          <bgColor rgb="FF990033"/>
        </patternFill>
      </fill>
    </dxf>
    <dxf>
      <fill>
        <patternFill>
          <bgColor rgb="FFC00000"/>
        </patternFill>
      </fill>
    </dxf>
    <dxf>
      <font>
        <color theme="1"/>
      </font>
      <fill>
        <patternFill>
          <bgColor rgb="FFFFC000"/>
        </patternFill>
      </fill>
    </dxf>
    <dxf>
      <fill>
        <patternFill>
          <bgColor rgb="FF0070C0"/>
        </patternFill>
      </fill>
    </dxf>
    <dxf>
      <fill>
        <patternFill>
          <bgColor rgb="FF008080"/>
        </patternFill>
      </fill>
    </dxf>
    <dxf>
      <font>
        <color theme="7" tint="0.39994506668294322"/>
      </font>
      <fill>
        <patternFill>
          <bgColor rgb="FF002060"/>
        </patternFill>
      </fill>
    </dxf>
    <dxf>
      <fill>
        <patternFill>
          <bgColor rgb="FFFFC000"/>
        </patternFill>
      </fill>
    </dxf>
    <dxf>
      <font>
        <color theme="7" tint="0.39994506668294322"/>
      </font>
      <fill>
        <patternFill>
          <bgColor rgb="FF740000"/>
        </patternFill>
      </fill>
    </dxf>
    <dxf>
      <font>
        <color theme="7"/>
      </font>
      <fill>
        <patternFill>
          <bgColor rgb="FF000000"/>
        </patternFill>
      </fill>
    </dxf>
    <dxf>
      <font>
        <color theme="0"/>
      </font>
      <fill>
        <patternFill>
          <bgColor rgb="FFC00000"/>
        </patternFill>
      </fill>
    </dxf>
    <dxf>
      <fill>
        <patternFill>
          <bgColor rgb="FF00B0F0"/>
        </patternFill>
      </fill>
    </dxf>
    <dxf>
      <fill>
        <patternFill>
          <bgColor rgb="FFFF4F4F"/>
        </patternFill>
      </fill>
    </dxf>
    <dxf>
      <font>
        <color theme="7" tint="0.39994506668294322"/>
      </font>
      <fill>
        <patternFill>
          <bgColor theme="0" tint="-0.34998626667073579"/>
        </patternFill>
      </fill>
    </dxf>
    <dxf>
      <font>
        <color theme="0"/>
      </font>
      <fill>
        <patternFill>
          <bgColor theme="8" tint="-0.499984740745262"/>
        </patternFill>
      </fill>
    </dxf>
    <dxf>
      <font>
        <color theme="0"/>
      </font>
      <fill>
        <patternFill>
          <bgColor theme="4" tint="-0.499984740745262"/>
        </patternFill>
      </fill>
    </dxf>
    <dxf>
      <font>
        <color theme="0"/>
      </font>
      <fill>
        <patternFill>
          <bgColor rgb="FF002060"/>
        </patternFill>
      </fill>
    </dxf>
    <dxf>
      <font>
        <color theme="7" tint="0.39994506668294322"/>
      </font>
      <fill>
        <patternFill>
          <bgColor rgb="FF0070C0"/>
        </patternFill>
      </fill>
    </dxf>
    <dxf>
      <font>
        <color theme="0"/>
      </font>
      <fill>
        <patternFill>
          <bgColor rgb="FF0070C0"/>
        </patternFill>
      </fill>
    </dxf>
    <dxf>
      <fill>
        <patternFill>
          <bgColor rgb="FFFFC000"/>
        </patternFill>
      </fill>
    </dxf>
    <dxf>
      <font>
        <color theme="7"/>
      </font>
      <fill>
        <patternFill>
          <bgColor rgb="FF740000"/>
        </patternFill>
      </fill>
    </dxf>
    <dxf>
      <fill>
        <patternFill>
          <bgColor rgb="FFCC6600"/>
        </patternFill>
      </fill>
    </dxf>
    <dxf>
      <font>
        <color theme="0"/>
      </font>
      <fill>
        <patternFill>
          <bgColor rgb="FFC00000"/>
        </patternFill>
      </fill>
    </dxf>
    <dxf>
      <font>
        <color theme="0"/>
      </font>
      <fill>
        <patternFill>
          <bgColor rgb="FF0070C0"/>
        </patternFill>
      </fill>
    </dxf>
    <dxf>
      <font>
        <color theme="7"/>
      </font>
      <fill>
        <patternFill>
          <bgColor rgb="FF0070C0"/>
        </patternFill>
      </fill>
    </dxf>
    <dxf>
      <fill>
        <patternFill>
          <bgColor rgb="FFFFC000"/>
        </patternFill>
      </fill>
    </dxf>
    <dxf>
      <font>
        <color theme="7"/>
      </font>
      <fill>
        <patternFill>
          <bgColor rgb="FF0070C0"/>
        </patternFill>
      </fill>
    </dxf>
    <dxf>
      <fill>
        <patternFill>
          <bgColor rgb="FFC00000"/>
        </patternFill>
      </fill>
    </dxf>
    <dxf>
      <font>
        <color theme="0"/>
      </font>
      <fill>
        <patternFill>
          <bgColor rgb="FFC00000"/>
        </patternFill>
      </fill>
    </dxf>
    <dxf>
      <font>
        <color theme="7"/>
      </font>
      <fill>
        <patternFill>
          <bgColor theme="9" tint="-0.499984740745262"/>
        </patternFill>
      </fill>
    </dxf>
    <dxf>
      <font>
        <color theme="2" tint="-9.9948118533890809E-2"/>
      </font>
      <fill>
        <patternFill>
          <bgColor theme="1" tint="0.14996795556505021"/>
        </patternFill>
      </fill>
    </dxf>
    <dxf>
      <font>
        <color theme="1"/>
      </font>
      <fill>
        <patternFill>
          <bgColor rgb="FFFF6969"/>
        </patternFill>
      </fill>
    </dxf>
    <dxf>
      <fill>
        <patternFill>
          <bgColor rgb="FFC00000"/>
        </patternFill>
      </fill>
    </dxf>
    <dxf>
      <fill>
        <patternFill>
          <bgColor rgb="FF00B050"/>
        </patternFill>
      </fill>
    </dxf>
  </dxfs>
  <tableStyles count="0" defaultTableStyle="TableStyleMedium2" defaultPivotStyle="PivotStyleLight16"/>
  <colors>
    <mruColors>
      <color rgb="FFFF4F4F"/>
      <color rgb="FF000000"/>
      <color rgb="FF740000"/>
      <color rgb="FFCC6600"/>
      <color rgb="FF008080"/>
      <color rgb="FF990033"/>
      <color rgb="FFFF6969"/>
      <color rgb="FF760000"/>
      <color rgb="FF0066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urik\Documents\hockey%20pool\HockeyPoolStatsv2.2.0\Stats\PlayerStats.csv" TargetMode="External"/><Relationship Id="rId1" Type="http://schemas.openxmlformats.org/officeDocument/2006/relationships/externalLinkPath" Target="HockeyPoolStatsv2.2.0/Stats/PlayerStats.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yerStats"/>
    </sheetNames>
    <sheetDataSet>
      <sheetData sheetId="0">
        <row r="2">
          <cell r="D2" t="str">
            <v>Zakhar Bardakov</v>
          </cell>
          <cell r="E2">
            <v>0</v>
          </cell>
          <cell r="F2">
            <v>0</v>
          </cell>
          <cell r="G2">
            <v>0</v>
          </cell>
          <cell r="H2">
            <v>0</v>
          </cell>
          <cell r="I2">
            <v>0</v>
          </cell>
        </row>
        <row r="3">
          <cell r="D3" t="str">
            <v>Ross Colton</v>
          </cell>
          <cell r="E3">
            <v>0</v>
          </cell>
          <cell r="F3">
            <v>1</v>
          </cell>
          <cell r="G3">
            <v>1</v>
          </cell>
          <cell r="H3">
            <v>0</v>
          </cell>
          <cell r="I3">
            <v>0</v>
          </cell>
        </row>
        <row r="4">
          <cell r="D4" t="str">
            <v>Jack Drury</v>
          </cell>
          <cell r="E4">
            <v>1</v>
          </cell>
          <cell r="F4">
            <v>1</v>
          </cell>
          <cell r="G4">
            <v>2</v>
          </cell>
          <cell r="H4">
            <v>0</v>
          </cell>
          <cell r="I4">
            <v>0</v>
          </cell>
        </row>
        <row r="5">
          <cell r="D5" t="str">
            <v>Nazem Kadri</v>
          </cell>
          <cell r="E5">
            <v>1</v>
          </cell>
          <cell r="F5">
            <v>2</v>
          </cell>
          <cell r="G5">
            <v>3</v>
          </cell>
          <cell r="H5">
            <v>0</v>
          </cell>
          <cell r="I5">
            <v>0</v>
          </cell>
        </row>
        <row r="6">
          <cell r="D6" t="str">
            <v>Parker Kelly</v>
          </cell>
          <cell r="E6">
            <v>0</v>
          </cell>
          <cell r="F6">
            <v>0</v>
          </cell>
          <cell r="G6">
            <v>0</v>
          </cell>
          <cell r="H6">
            <v>0</v>
          </cell>
          <cell r="I6">
            <v>0</v>
          </cell>
        </row>
        <row r="7">
          <cell r="D7" t="str">
            <v>Joel Kiviranta</v>
          </cell>
          <cell r="E7">
            <v>0</v>
          </cell>
          <cell r="F7">
            <v>0</v>
          </cell>
          <cell r="G7">
            <v>0</v>
          </cell>
          <cell r="H7">
            <v>0</v>
          </cell>
          <cell r="I7">
            <v>0</v>
          </cell>
        </row>
        <row r="8">
          <cell r="D8" t="str">
            <v>Gabriel Landeskog</v>
          </cell>
          <cell r="E8">
            <v>2</v>
          </cell>
          <cell r="F8">
            <v>3</v>
          </cell>
          <cell r="G8">
            <v>5</v>
          </cell>
          <cell r="H8">
            <v>0</v>
          </cell>
          <cell r="I8">
            <v>0</v>
          </cell>
        </row>
        <row r="9">
          <cell r="D9" t="str">
            <v>Artturi Lehkonen</v>
          </cell>
          <cell r="E9">
            <v>3</v>
          </cell>
          <cell r="F9">
            <v>3</v>
          </cell>
          <cell r="G9">
            <v>6</v>
          </cell>
          <cell r="H9">
            <v>0</v>
          </cell>
          <cell r="I9">
            <v>0</v>
          </cell>
        </row>
        <row r="10">
          <cell r="D10" t="str">
            <v>Nathan MacKinnon</v>
          </cell>
          <cell r="E10">
            <v>3</v>
          </cell>
          <cell r="F10">
            <v>4</v>
          </cell>
          <cell r="G10">
            <v>7</v>
          </cell>
          <cell r="H10">
            <v>0</v>
          </cell>
          <cell r="I10">
            <v>0</v>
          </cell>
        </row>
        <row r="11">
          <cell r="D11" t="str">
            <v>Martin Necas</v>
          </cell>
          <cell r="E11">
            <v>0</v>
          </cell>
          <cell r="F11">
            <v>5</v>
          </cell>
          <cell r="G11">
            <v>5</v>
          </cell>
          <cell r="H11">
            <v>0</v>
          </cell>
          <cell r="I11">
            <v>0</v>
          </cell>
        </row>
        <row r="12">
          <cell r="D12" t="str">
            <v>Brock Nelson</v>
          </cell>
          <cell r="E12">
            <v>1</v>
          </cell>
          <cell r="F12">
            <v>0</v>
          </cell>
          <cell r="G12">
            <v>1</v>
          </cell>
          <cell r="H12">
            <v>0</v>
          </cell>
          <cell r="I12">
            <v>0</v>
          </cell>
        </row>
        <row r="13">
          <cell r="D13" t="str">
            <v>Valeri Nichushkin</v>
          </cell>
          <cell r="E13">
            <v>0</v>
          </cell>
          <cell r="F13">
            <v>2</v>
          </cell>
          <cell r="G13">
            <v>2</v>
          </cell>
          <cell r="H13">
            <v>0</v>
          </cell>
          <cell r="I13">
            <v>0</v>
          </cell>
        </row>
        <row r="14">
          <cell r="D14" t="str">
            <v>Logan O'Connor</v>
          </cell>
          <cell r="E14">
            <v>1</v>
          </cell>
          <cell r="F14">
            <v>1</v>
          </cell>
          <cell r="G14">
            <v>2</v>
          </cell>
          <cell r="H14">
            <v>0</v>
          </cell>
          <cell r="I14">
            <v>0</v>
          </cell>
        </row>
        <row r="15">
          <cell r="D15" t="str">
            <v>Nicolas Roy</v>
          </cell>
          <cell r="E15">
            <v>2</v>
          </cell>
          <cell r="F15">
            <v>1</v>
          </cell>
          <cell r="G15">
            <v>3</v>
          </cell>
          <cell r="H15">
            <v>0</v>
          </cell>
          <cell r="I15">
            <v>0</v>
          </cell>
        </row>
        <row r="16">
          <cell r="D16" t="str">
            <v>Nick Blankenburg</v>
          </cell>
          <cell r="E16">
            <v>1</v>
          </cell>
          <cell r="F16">
            <v>0</v>
          </cell>
          <cell r="G16">
            <v>1</v>
          </cell>
          <cell r="H16">
            <v>0</v>
          </cell>
          <cell r="I16">
            <v>0</v>
          </cell>
        </row>
        <row r="17">
          <cell r="D17" t="str">
            <v>Brent Burns</v>
          </cell>
          <cell r="E17">
            <v>0</v>
          </cell>
          <cell r="F17">
            <v>0</v>
          </cell>
          <cell r="G17">
            <v>0</v>
          </cell>
          <cell r="H17">
            <v>0</v>
          </cell>
          <cell r="I17">
            <v>0</v>
          </cell>
        </row>
        <row r="18">
          <cell r="D18" t="str">
            <v>Brett Kulak</v>
          </cell>
          <cell r="E18">
            <v>0</v>
          </cell>
          <cell r="F18">
            <v>1</v>
          </cell>
          <cell r="G18">
            <v>1</v>
          </cell>
          <cell r="H18">
            <v>0</v>
          </cell>
          <cell r="I18">
            <v>0</v>
          </cell>
        </row>
        <row r="19">
          <cell r="D19" t="str">
            <v>Cale Makar</v>
          </cell>
          <cell r="E19">
            <v>4</v>
          </cell>
          <cell r="F19">
            <v>1</v>
          </cell>
          <cell r="G19">
            <v>5</v>
          </cell>
          <cell r="H19">
            <v>0</v>
          </cell>
          <cell r="I19">
            <v>0</v>
          </cell>
        </row>
        <row r="20">
          <cell r="D20" t="str">
            <v>Sam Malinski</v>
          </cell>
          <cell r="E20">
            <v>1</v>
          </cell>
          <cell r="F20">
            <v>2</v>
          </cell>
          <cell r="G20">
            <v>3</v>
          </cell>
          <cell r="H20">
            <v>0</v>
          </cell>
          <cell r="I20">
            <v>0</v>
          </cell>
        </row>
        <row r="21">
          <cell r="D21" t="str">
            <v>Josh Manson</v>
          </cell>
          <cell r="E21">
            <v>0</v>
          </cell>
          <cell r="F21">
            <v>2</v>
          </cell>
          <cell r="G21">
            <v>2</v>
          </cell>
          <cell r="H21">
            <v>0</v>
          </cell>
          <cell r="I21">
            <v>0</v>
          </cell>
        </row>
        <row r="22">
          <cell r="D22" t="str">
            <v>Devon Toews</v>
          </cell>
          <cell r="E22">
            <v>2</v>
          </cell>
          <cell r="F22">
            <v>5</v>
          </cell>
          <cell r="G22">
            <v>7</v>
          </cell>
          <cell r="H22">
            <v>0</v>
          </cell>
          <cell r="I22">
            <v>0</v>
          </cell>
        </row>
        <row r="23">
          <cell r="D23" t="str">
            <v>Mackenzie Blackwood</v>
          </cell>
          <cell r="E23">
            <v>0</v>
          </cell>
          <cell r="F23">
            <v>0</v>
          </cell>
          <cell r="G23">
            <v>0</v>
          </cell>
          <cell r="H23">
            <v>0</v>
          </cell>
          <cell r="I23">
            <v>0</v>
          </cell>
        </row>
        <row r="24">
          <cell r="D24" t="str">
            <v>Isak Posch</v>
          </cell>
          <cell r="E24">
            <v>0</v>
          </cell>
          <cell r="F24">
            <v>0</v>
          </cell>
          <cell r="G24">
            <v>0</v>
          </cell>
          <cell r="H24">
            <v>0</v>
          </cell>
          <cell r="I24">
            <v>0</v>
          </cell>
        </row>
        <row r="25">
          <cell r="D25" t="str">
            <v>Scott Wedgewood</v>
          </cell>
          <cell r="E25">
            <v>0</v>
          </cell>
          <cell r="F25">
            <v>0</v>
          </cell>
          <cell r="G25">
            <v>0</v>
          </cell>
          <cell r="H25">
            <v>0</v>
          </cell>
          <cell r="I25">
            <v>5</v>
          </cell>
        </row>
        <row r="26">
          <cell r="D26" t="str">
            <v>Sebastian Aho</v>
          </cell>
          <cell r="E26">
            <v>3</v>
          </cell>
          <cell r="F26">
            <v>0</v>
          </cell>
          <cell r="G26">
            <v>3</v>
          </cell>
          <cell r="H26">
            <v>0</v>
          </cell>
          <cell r="I26">
            <v>0</v>
          </cell>
        </row>
        <row r="27">
          <cell r="D27" t="str">
            <v>Jackson Blake</v>
          </cell>
          <cell r="E27">
            <v>2</v>
          </cell>
          <cell r="F27">
            <v>6</v>
          </cell>
          <cell r="G27">
            <v>8</v>
          </cell>
          <cell r="H27">
            <v>0</v>
          </cell>
          <cell r="I27">
            <v>0</v>
          </cell>
        </row>
        <row r="28">
          <cell r="D28" t="str">
            <v>William Carrier</v>
          </cell>
          <cell r="E28">
            <v>0</v>
          </cell>
          <cell r="F28">
            <v>0</v>
          </cell>
          <cell r="G28">
            <v>0</v>
          </cell>
          <cell r="H28">
            <v>0</v>
          </cell>
          <cell r="I28">
            <v>0</v>
          </cell>
        </row>
        <row r="29">
          <cell r="D29" t="str">
            <v>Nicolas Deslauriers</v>
          </cell>
          <cell r="E29">
            <v>0</v>
          </cell>
          <cell r="F29">
            <v>0</v>
          </cell>
          <cell r="G29">
            <v>0</v>
          </cell>
          <cell r="H29">
            <v>0</v>
          </cell>
          <cell r="I29">
            <v>0</v>
          </cell>
        </row>
        <row r="30">
          <cell r="D30" t="str">
            <v>Nikolaj Ehlers</v>
          </cell>
          <cell r="E30">
            <v>1</v>
          </cell>
          <cell r="F30">
            <v>2</v>
          </cell>
          <cell r="G30">
            <v>3</v>
          </cell>
          <cell r="H30">
            <v>0</v>
          </cell>
          <cell r="I30">
            <v>0</v>
          </cell>
        </row>
        <row r="31">
          <cell r="D31" t="str">
            <v>Taylor Hall</v>
          </cell>
          <cell r="E31">
            <v>3</v>
          </cell>
          <cell r="F31">
            <v>6</v>
          </cell>
          <cell r="G31">
            <v>9</v>
          </cell>
          <cell r="H31">
            <v>0</v>
          </cell>
          <cell r="I31">
            <v>0</v>
          </cell>
        </row>
        <row r="32">
          <cell r="D32" t="str">
            <v>Mark Jankowski</v>
          </cell>
          <cell r="E32">
            <v>0</v>
          </cell>
          <cell r="F32">
            <v>1</v>
          </cell>
          <cell r="G32">
            <v>1</v>
          </cell>
          <cell r="H32">
            <v>0</v>
          </cell>
          <cell r="I32">
            <v>0</v>
          </cell>
        </row>
        <row r="33">
          <cell r="D33" t="str">
            <v>Seth Jarvis</v>
          </cell>
          <cell r="E33">
            <v>1</v>
          </cell>
          <cell r="F33">
            <v>3</v>
          </cell>
          <cell r="G33">
            <v>4</v>
          </cell>
          <cell r="H33">
            <v>0</v>
          </cell>
          <cell r="I33">
            <v>0</v>
          </cell>
        </row>
        <row r="34">
          <cell r="D34" t="str">
            <v>Jesperi Kotkaniemi</v>
          </cell>
          <cell r="E34">
            <v>0</v>
          </cell>
          <cell r="F34">
            <v>0</v>
          </cell>
          <cell r="G34">
            <v>0</v>
          </cell>
          <cell r="H34">
            <v>0</v>
          </cell>
          <cell r="I34">
            <v>0</v>
          </cell>
        </row>
        <row r="35">
          <cell r="D35" t="str">
            <v>Jordan Martinook</v>
          </cell>
          <cell r="E35">
            <v>1</v>
          </cell>
          <cell r="F35">
            <v>0</v>
          </cell>
          <cell r="G35">
            <v>1</v>
          </cell>
          <cell r="H35">
            <v>0</v>
          </cell>
          <cell r="I35">
            <v>0</v>
          </cell>
        </row>
        <row r="36">
          <cell r="D36" t="str">
            <v>Eric Robinson</v>
          </cell>
          <cell r="E36">
            <v>0</v>
          </cell>
          <cell r="F36">
            <v>2</v>
          </cell>
          <cell r="G36">
            <v>2</v>
          </cell>
          <cell r="H36">
            <v>0</v>
          </cell>
          <cell r="I36">
            <v>0</v>
          </cell>
        </row>
        <row r="37">
          <cell r="D37" t="str">
            <v>Jordan Staal</v>
          </cell>
          <cell r="E37">
            <v>0</v>
          </cell>
          <cell r="F37">
            <v>2</v>
          </cell>
          <cell r="G37">
            <v>2</v>
          </cell>
          <cell r="H37">
            <v>0</v>
          </cell>
          <cell r="I37">
            <v>0</v>
          </cell>
        </row>
        <row r="38">
          <cell r="D38" t="str">
            <v>Logan Stankoven</v>
          </cell>
          <cell r="E38">
            <v>6</v>
          </cell>
          <cell r="F38">
            <v>1</v>
          </cell>
          <cell r="G38">
            <v>7</v>
          </cell>
          <cell r="H38">
            <v>0</v>
          </cell>
          <cell r="I38">
            <v>0</v>
          </cell>
        </row>
        <row r="39">
          <cell r="D39" t="str">
            <v>Andrei Svechnikov</v>
          </cell>
          <cell r="E39">
            <v>0</v>
          </cell>
          <cell r="F39">
            <v>1</v>
          </cell>
          <cell r="G39">
            <v>1</v>
          </cell>
          <cell r="H39">
            <v>0</v>
          </cell>
          <cell r="I39">
            <v>0</v>
          </cell>
        </row>
        <row r="40">
          <cell r="D40" t="str">
            <v>Jalen Chatfield</v>
          </cell>
          <cell r="E40">
            <v>0</v>
          </cell>
          <cell r="F40">
            <v>1</v>
          </cell>
          <cell r="G40">
            <v>1</v>
          </cell>
          <cell r="H40">
            <v>0</v>
          </cell>
          <cell r="I40">
            <v>0</v>
          </cell>
        </row>
        <row r="41">
          <cell r="D41" t="str">
            <v>Shayne Gostisbehere</v>
          </cell>
          <cell r="E41">
            <v>0</v>
          </cell>
          <cell r="F41">
            <v>0</v>
          </cell>
          <cell r="G41">
            <v>0</v>
          </cell>
          <cell r="H41">
            <v>0</v>
          </cell>
          <cell r="I41">
            <v>0</v>
          </cell>
        </row>
        <row r="42">
          <cell r="D42" t="str">
            <v>K'Andre Miller</v>
          </cell>
          <cell r="E42">
            <v>0</v>
          </cell>
          <cell r="F42">
            <v>4</v>
          </cell>
          <cell r="G42">
            <v>4</v>
          </cell>
          <cell r="H42">
            <v>0</v>
          </cell>
          <cell r="I42">
            <v>0</v>
          </cell>
        </row>
        <row r="43">
          <cell r="D43" t="str">
            <v>Alexander Nikishin</v>
          </cell>
          <cell r="E43">
            <v>0</v>
          </cell>
          <cell r="F43">
            <v>0</v>
          </cell>
          <cell r="G43">
            <v>0</v>
          </cell>
          <cell r="H43">
            <v>0</v>
          </cell>
          <cell r="I43">
            <v>0</v>
          </cell>
        </row>
        <row r="44">
          <cell r="D44" t="str">
            <v>Mike Reilly</v>
          </cell>
          <cell r="E44">
            <v>0</v>
          </cell>
          <cell r="F44">
            <v>2</v>
          </cell>
          <cell r="G44">
            <v>2</v>
          </cell>
          <cell r="H44">
            <v>0</v>
          </cell>
          <cell r="I44">
            <v>0</v>
          </cell>
        </row>
        <row r="45">
          <cell r="D45" t="str">
            <v>Jaccob Slavin</v>
          </cell>
          <cell r="E45">
            <v>0</v>
          </cell>
          <cell r="F45">
            <v>0</v>
          </cell>
          <cell r="G45">
            <v>0</v>
          </cell>
          <cell r="H45">
            <v>0</v>
          </cell>
          <cell r="I45">
            <v>0</v>
          </cell>
        </row>
        <row r="46">
          <cell r="D46" t="str">
            <v>Sean Walker</v>
          </cell>
          <cell r="E46">
            <v>0</v>
          </cell>
          <cell r="F46">
            <v>2</v>
          </cell>
          <cell r="G46">
            <v>2</v>
          </cell>
          <cell r="H46">
            <v>0</v>
          </cell>
          <cell r="I46">
            <v>0</v>
          </cell>
        </row>
        <row r="47">
          <cell r="D47" t="str">
            <v>Frederik Andersen</v>
          </cell>
          <cell r="E47">
            <v>0</v>
          </cell>
          <cell r="F47">
            <v>0</v>
          </cell>
          <cell r="G47">
            <v>0</v>
          </cell>
          <cell r="H47">
            <v>2</v>
          </cell>
          <cell r="I47">
            <v>6</v>
          </cell>
        </row>
        <row r="48">
          <cell r="D48" t="str">
            <v>Brandon Bussi</v>
          </cell>
          <cell r="E48">
            <v>0</v>
          </cell>
          <cell r="F48">
            <v>0</v>
          </cell>
          <cell r="G48">
            <v>0</v>
          </cell>
          <cell r="H48">
            <v>0</v>
          </cell>
          <cell r="I48">
            <v>0</v>
          </cell>
        </row>
        <row r="49">
          <cell r="D49" t="str">
            <v>Pyotr Kochetkov</v>
          </cell>
          <cell r="E49">
            <v>0</v>
          </cell>
          <cell r="F49">
            <v>0</v>
          </cell>
          <cell r="G49">
            <v>0</v>
          </cell>
          <cell r="H49">
            <v>0</v>
          </cell>
          <cell r="I49">
            <v>0</v>
          </cell>
        </row>
        <row r="50">
          <cell r="D50" t="str">
            <v>Nathan Bastian</v>
          </cell>
          <cell r="E50">
            <v>0</v>
          </cell>
          <cell r="F50">
            <v>0</v>
          </cell>
          <cell r="G50">
            <v>0</v>
          </cell>
          <cell r="H50">
            <v>0</v>
          </cell>
          <cell r="I50">
            <v>0</v>
          </cell>
        </row>
        <row r="51">
          <cell r="D51" t="str">
            <v>Jamie Benn</v>
          </cell>
          <cell r="E51">
            <v>0</v>
          </cell>
          <cell r="F51">
            <v>0</v>
          </cell>
          <cell r="G51">
            <v>0</v>
          </cell>
          <cell r="H51">
            <v>0</v>
          </cell>
          <cell r="I51">
            <v>0</v>
          </cell>
        </row>
        <row r="52">
          <cell r="D52" t="str">
            <v>Colin Blackwell</v>
          </cell>
          <cell r="E52">
            <v>0</v>
          </cell>
          <cell r="F52">
            <v>0</v>
          </cell>
          <cell r="G52">
            <v>0</v>
          </cell>
          <cell r="H52">
            <v>0</v>
          </cell>
          <cell r="I52">
            <v>0</v>
          </cell>
        </row>
        <row r="53">
          <cell r="D53" t="str">
            <v>Mavrik Bourque</v>
          </cell>
          <cell r="E53">
            <v>1</v>
          </cell>
          <cell r="F53">
            <v>0</v>
          </cell>
          <cell r="G53">
            <v>1</v>
          </cell>
          <cell r="H53">
            <v>0</v>
          </cell>
          <cell r="I53">
            <v>0</v>
          </cell>
        </row>
        <row r="54">
          <cell r="D54" t="str">
            <v>Michael Bunting</v>
          </cell>
          <cell r="E54">
            <v>0</v>
          </cell>
          <cell r="F54">
            <v>1</v>
          </cell>
          <cell r="G54">
            <v>1</v>
          </cell>
          <cell r="H54">
            <v>0</v>
          </cell>
          <cell r="I54">
            <v>0</v>
          </cell>
        </row>
        <row r="55">
          <cell r="D55" t="str">
            <v>Oskar BÃ¤ck</v>
          </cell>
          <cell r="E55">
            <v>0</v>
          </cell>
          <cell r="F55">
            <v>1</v>
          </cell>
          <cell r="G55">
            <v>1</v>
          </cell>
          <cell r="H55">
            <v>0</v>
          </cell>
          <cell r="I55">
            <v>0</v>
          </cell>
        </row>
        <row r="56">
          <cell r="D56" t="str">
            <v>Matt Duchene</v>
          </cell>
          <cell r="E56">
            <v>2</v>
          </cell>
          <cell r="F56">
            <v>7</v>
          </cell>
          <cell r="G56">
            <v>9</v>
          </cell>
          <cell r="H56">
            <v>0</v>
          </cell>
          <cell r="I56">
            <v>0</v>
          </cell>
        </row>
        <row r="57">
          <cell r="D57" t="str">
            <v>Adam Erne</v>
          </cell>
          <cell r="E57">
            <v>0</v>
          </cell>
          <cell r="F57">
            <v>0</v>
          </cell>
          <cell r="G57">
            <v>0</v>
          </cell>
          <cell r="H57">
            <v>0</v>
          </cell>
          <cell r="I57">
            <v>0</v>
          </cell>
        </row>
        <row r="58">
          <cell r="D58" t="str">
            <v>Radek Faksa</v>
          </cell>
          <cell r="E58">
            <v>0</v>
          </cell>
          <cell r="F58">
            <v>0</v>
          </cell>
          <cell r="G58">
            <v>0</v>
          </cell>
          <cell r="H58">
            <v>0</v>
          </cell>
          <cell r="I58">
            <v>0</v>
          </cell>
        </row>
        <row r="59">
          <cell r="D59" t="str">
            <v>Roope Hintz</v>
          </cell>
          <cell r="E59">
            <v>0</v>
          </cell>
          <cell r="F59">
            <v>0</v>
          </cell>
          <cell r="G59">
            <v>0</v>
          </cell>
          <cell r="H59">
            <v>0</v>
          </cell>
          <cell r="I59">
            <v>0</v>
          </cell>
        </row>
        <row r="60">
          <cell r="D60" t="str">
            <v>Justin Hryckowian</v>
          </cell>
          <cell r="E60">
            <v>0</v>
          </cell>
          <cell r="F60">
            <v>1</v>
          </cell>
          <cell r="G60">
            <v>1</v>
          </cell>
          <cell r="H60">
            <v>0</v>
          </cell>
          <cell r="I60">
            <v>0</v>
          </cell>
        </row>
        <row r="61">
          <cell r="D61" t="str">
            <v>Arttu Hyry</v>
          </cell>
          <cell r="E61">
            <v>0</v>
          </cell>
          <cell r="F61">
            <v>0</v>
          </cell>
          <cell r="G61">
            <v>0</v>
          </cell>
          <cell r="H61">
            <v>0</v>
          </cell>
          <cell r="I61">
            <v>0</v>
          </cell>
        </row>
        <row r="62">
          <cell r="D62" t="str">
            <v>Wyatt Johnston</v>
          </cell>
          <cell r="E62">
            <v>4</v>
          </cell>
          <cell r="F62">
            <v>2</v>
          </cell>
          <cell r="G62">
            <v>6</v>
          </cell>
          <cell r="H62">
            <v>0</v>
          </cell>
          <cell r="I62">
            <v>0</v>
          </cell>
        </row>
        <row r="63">
          <cell r="D63" t="str">
            <v>Mikko Rantanen</v>
          </cell>
          <cell r="E63">
            <v>1</v>
          </cell>
          <cell r="F63">
            <v>6</v>
          </cell>
          <cell r="G63">
            <v>7</v>
          </cell>
          <cell r="H63">
            <v>0</v>
          </cell>
          <cell r="I63">
            <v>0</v>
          </cell>
        </row>
        <row r="64">
          <cell r="D64" t="str">
            <v>Jason Robertson</v>
          </cell>
          <cell r="E64">
            <v>5</v>
          </cell>
          <cell r="F64">
            <v>3</v>
          </cell>
          <cell r="G64">
            <v>8</v>
          </cell>
          <cell r="H64">
            <v>0</v>
          </cell>
          <cell r="I64">
            <v>0</v>
          </cell>
        </row>
        <row r="65">
          <cell r="D65" t="str">
            <v>Tyler Seguin</v>
          </cell>
          <cell r="E65">
            <v>0</v>
          </cell>
          <cell r="F65">
            <v>0</v>
          </cell>
          <cell r="G65">
            <v>0</v>
          </cell>
          <cell r="H65">
            <v>0</v>
          </cell>
          <cell r="I65">
            <v>0</v>
          </cell>
        </row>
        <row r="66">
          <cell r="D66" t="str">
            <v>Sam Steel</v>
          </cell>
          <cell r="E66">
            <v>0</v>
          </cell>
          <cell r="F66">
            <v>0</v>
          </cell>
          <cell r="G66">
            <v>0</v>
          </cell>
          <cell r="H66">
            <v>0</v>
          </cell>
          <cell r="I66">
            <v>0</v>
          </cell>
        </row>
        <row r="67">
          <cell r="D67" t="str">
            <v>Lian Bichsel</v>
          </cell>
          <cell r="E67">
            <v>0</v>
          </cell>
          <cell r="F67">
            <v>0</v>
          </cell>
          <cell r="G67">
            <v>0</v>
          </cell>
          <cell r="H67">
            <v>0</v>
          </cell>
          <cell r="I67">
            <v>0</v>
          </cell>
        </row>
        <row r="68">
          <cell r="D68" t="str">
            <v>Kyle Capobianco</v>
          </cell>
          <cell r="E68">
            <v>0</v>
          </cell>
          <cell r="F68">
            <v>0</v>
          </cell>
          <cell r="G68">
            <v>0</v>
          </cell>
          <cell r="H68">
            <v>0</v>
          </cell>
          <cell r="I68">
            <v>0</v>
          </cell>
        </row>
        <row r="69">
          <cell r="D69" t="str">
            <v>Thomas Harley</v>
          </cell>
          <cell r="E69">
            <v>0</v>
          </cell>
          <cell r="F69">
            <v>0</v>
          </cell>
          <cell r="G69">
            <v>0</v>
          </cell>
          <cell r="H69">
            <v>0</v>
          </cell>
          <cell r="I69">
            <v>0</v>
          </cell>
        </row>
        <row r="70">
          <cell r="D70" t="str">
            <v>Miro Heiskanen</v>
          </cell>
          <cell r="E70">
            <v>2</v>
          </cell>
          <cell r="F70">
            <v>4</v>
          </cell>
          <cell r="G70">
            <v>6</v>
          </cell>
          <cell r="H70">
            <v>0</v>
          </cell>
          <cell r="I70">
            <v>0</v>
          </cell>
        </row>
        <row r="71">
          <cell r="D71" t="str">
            <v>Esa Lindell</v>
          </cell>
          <cell r="E71">
            <v>0</v>
          </cell>
          <cell r="F71">
            <v>1</v>
          </cell>
          <cell r="G71">
            <v>1</v>
          </cell>
          <cell r="H71">
            <v>0</v>
          </cell>
          <cell r="I71">
            <v>0</v>
          </cell>
        </row>
        <row r="72">
          <cell r="D72" t="str">
            <v>Nils Lundkvist</v>
          </cell>
          <cell r="E72">
            <v>0</v>
          </cell>
          <cell r="F72">
            <v>2</v>
          </cell>
          <cell r="G72">
            <v>2</v>
          </cell>
          <cell r="H72">
            <v>0</v>
          </cell>
          <cell r="I72">
            <v>0</v>
          </cell>
        </row>
        <row r="73">
          <cell r="D73" t="str">
            <v>Ilya Lyubushkin</v>
          </cell>
          <cell r="E73">
            <v>0</v>
          </cell>
          <cell r="F73">
            <v>1</v>
          </cell>
          <cell r="G73">
            <v>1</v>
          </cell>
          <cell r="H73">
            <v>0</v>
          </cell>
          <cell r="I73">
            <v>0</v>
          </cell>
        </row>
        <row r="74">
          <cell r="D74" t="str">
            <v>Tyler Myers</v>
          </cell>
          <cell r="E74">
            <v>0</v>
          </cell>
          <cell r="F74">
            <v>0</v>
          </cell>
          <cell r="G74">
            <v>0</v>
          </cell>
          <cell r="H74">
            <v>0</v>
          </cell>
          <cell r="I74">
            <v>0</v>
          </cell>
        </row>
        <row r="75">
          <cell r="D75" t="str">
            <v>Alexander Petrovic</v>
          </cell>
          <cell r="E75">
            <v>0</v>
          </cell>
          <cell r="F75">
            <v>0</v>
          </cell>
          <cell r="G75">
            <v>0</v>
          </cell>
          <cell r="H75">
            <v>0</v>
          </cell>
          <cell r="I75">
            <v>0</v>
          </cell>
        </row>
        <row r="76">
          <cell r="D76" t="str">
            <v>Casey DeSmith</v>
          </cell>
          <cell r="E76">
            <v>0</v>
          </cell>
          <cell r="F76">
            <v>0</v>
          </cell>
          <cell r="G76">
            <v>0</v>
          </cell>
          <cell r="H76">
            <v>0</v>
          </cell>
          <cell r="I76">
            <v>0</v>
          </cell>
        </row>
        <row r="77">
          <cell r="D77" t="str">
            <v>Jake Oettinger</v>
          </cell>
          <cell r="E77">
            <v>0</v>
          </cell>
          <cell r="F77">
            <v>0</v>
          </cell>
          <cell r="G77">
            <v>0</v>
          </cell>
          <cell r="H77">
            <v>0</v>
          </cell>
          <cell r="I77">
            <v>2</v>
          </cell>
        </row>
        <row r="78">
          <cell r="D78" t="str">
            <v>Zach Benson</v>
          </cell>
          <cell r="E78">
            <v>2</v>
          </cell>
          <cell r="F78">
            <v>1</v>
          </cell>
          <cell r="G78">
            <v>3</v>
          </cell>
          <cell r="H78">
            <v>0</v>
          </cell>
          <cell r="I78">
            <v>0</v>
          </cell>
        </row>
        <row r="79">
          <cell r="D79" t="str">
            <v>Sam Carrick</v>
          </cell>
          <cell r="E79">
            <v>0</v>
          </cell>
          <cell r="F79">
            <v>0</v>
          </cell>
          <cell r="G79">
            <v>0</v>
          </cell>
          <cell r="H79">
            <v>0</v>
          </cell>
          <cell r="I79">
            <v>0</v>
          </cell>
        </row>
        <row r="80">
          <cell r="D80" t="str">
            <v>Justin Danforth</v>
          </cell>
          <cell r="E80">
            <v>0</v>
          </cell>
          <cell r="F80">
            <v>0</v>
          </cell>
          <cell r="G80">
            <v>0</v>
          </cell>
          <cell r="H80">
            <v>0</v>
          </cell>
          <cell r="I80">
            <v>0</v>
          </cell>
        </row>
        <row r="81">
          <cell r="D81" t="str">
            <v>Josh Doan</v>
          </cell>
          <cell r="E81">
            <v>1</v>
          </cell>
          <cell r="F81">
            <v>2</v>
          </cell>
          <cell r="G81">
            <v>3</v>
          </cell>
          <cell r="H81">
            <v>0</v>
          </cell>
          <cell r="I81">
            <v>0</v>
          </cell>
        </row>
        <row r="82">
          <cell r="D82" t="str">
            <v>Josh Dunne</v>
          </cell>
          <cell r="E82">
            <v>0</v>
          </cell>
          <cell r="F82">
            <v>0</v>
          </cell>
          <cell r="G82">
            <v>0</v>
          </cell>
          <cell r="H82">
            <v>0</v>
          </cell>
          <cell r="I82">
            <v>0</v>
          </cell>
        </row>
        <row r="83">
          <cell r="D83" t="str">
            <v>Jordan Greenway</v>
          </cell>
          <cell r="E83">
            <v>0</v>
          </cell>
          <cell r="F83">
            <v>1</v>
          </cell>
          <cell r="G83">
            <v>1</v>
          </cell>
          <cell r="H83">
            <v>0</v>
          </cell>
          <cell r="I83">
            <v>0</v>
          </cell>
        </row>
        <row r="84">
          <cell r="D84" t="str">
            <v>Tyson Kozak</v>
          </cell>
          <cell r="E84">
            <v>0</v>
          </cell>
          <cell r="F84">
            <v>1</v>
          </cell>
          <cell r="G84">
            <v>1</v>
          </cell>
          <cell r="H84">
            <v>0</v>
          </cell>
          <cell r="I84">
            <v>0</v>
          </cell>
        </row>
        <row r="85">
          <cell r="D85" t="str">
            <v>Peyton Krebs</v>
          </cell>
          <cell r="E85">
            <v>2</v>
          </cell>
          <cell r="F85">
            <v>4</v>
          </cell>
          <cell r="G85">
            <v>6</v>
          </cell>
          <cell r="H85">
            <v>0</v>
          </cell>
          <cell r="I85">
            <v>0</v>
          </cell>
        </row>
        <row r="86">
          <cell r="D86" t="str">
            <v>Jiri Kulich</v>
          </cell>
          <cell r="E86">
            <v>0</v>
          </cell>
          <cell r="F86">
            <v>0</v>
          </cell>
          <cell r="G86">
            <v>0</v>
          </cell>
          <cell r="H86">
            <v>0</v>
          </cell>
          <cell r="I86">
            <v>0</v>
          </cell>
        </row>
        <row r="87">
          <cell r="D87" t="str">
            <v>Beck Malenstyn</v>
          </cell>
          <cell r="E87">
            <v>1</v>
          </cell>
          <cell r="F87">
            <v>1</v>
          </cell>
          <cell r="G87">
            <v>2</v>
          </cell>
          <cell r="H87">
            <v>0</v>
          </cell>
          <cell r="I87">
            <v>0</v>
          </cell>
        </row>
        <row r="88">
          <cell r="D88" t="str">
            <v>Ryan McLeod</v>
          </cell>
          <cell r="E88">
            <v>0</v>
          </cell>
          <cell r="F88">
            <v>1</v>
          </cell>
          <cell r="G88">
            <v>1</v>
          </cell>
          <cell r="H88">
            <v>0</v>
          </cell>
          <cell r="I88">
            <v>0</v>
          </cell>
        </row>
        <row r="89">
          <cell r="D89" t="str">
            <v>Josh Norris</v>
          </cell>
          <cell r="E89">
            <v>1</v>
          </cell>
          <cell r="F89">
            <v>0</v>
          </cell>
          <cell r="G89">
            <v>1</v>
          </cell>
          <cell r="H89">
            <v>0</v>
          </cell>
          <cell r="I89">
            <v>0</v>
          </cell>
        </row>
        <row r="90">
          <cell r="D90" t="str">
            <v>Noah Ostlund</v>
          </cell>
          <cell r="E90">
            <v>1</v>
          </cell>
          <cell r="F90">
            <v>1</v>
          </cell>
          <cell r="G90">
            <v>2</v>
          </cell>
          <cell r="H90">
            <v>0</v>
          </cell>
          <cell r="I90">
            <v>0</v>
          </cell>
        </row>
        <row r="91">
          <cell r="D91" t="str">
            <v>Tanner Pearson</v>
          </cell>
          <cell r="E91">
            <v>0</v>
          </cell>
          <cell r="F91">
            <v>0</v>
          </cell>
          <cell r="G91">
            <v>0</v>
          </cell>
          <cell r="H91">
            <v>0</v>
          </cell>
          <cell r="I91">
            <v>0</v>
          </cell>
        </row>
        <row r="92">
          <cell r="D92" t="str">
            <v>Jack Quinn</v>
          </cell>
          <cell r="E92">
            <v>0</v>
          </cell>
          <cell r="F92">
            <v>3</v>
          </cell>
          <cell r="G92">
            <v>3</v>
          </cell>
          <cell r="H92">
            <v>0</v>
          </cell>
          <cell r="I92">
            <v>0</v>
          </cell>
        </row>
        <row r="93">
          <cell r="D93" t="str">
            <v>Tage Thompson</v>
          </cell>
          <cell r="E93">
            <v>2</v>
          </cell>
          <cell r="F93">
            <v>5</v>
          </cell>
          <cell r="G93">
            <v>7</v>
          </cell>
          <cell r="H93">
            <v>0</v>
          </cell>
          <cell r="I93">
            <v>0</v>
          </cell>
        </row>
        <row r="94">
          <cell r="D94" t="str">
            <v>Alex Tuch</v>
          </cell>
          <cell r="E94">
            <v>4</v>
          </cell>
          <cell r="F94">
            <v>3</v>
          </cell>
          <cell r="G94">
            <v>7</v>
          </cell>
          <cell r="H94">
            <v>0</v>
          </cell>
          <cell r="I94">
            <v>0</v>
          </cell>
        </row>
        <row r="95">
          <cell r="D95" t="str">
            <v>Jason Zucker</v>
          </cell>
          <cell r="E95">
            <v>0</v>
          </cell>
          <cell r="F95">
            <v>1</v>
          </cell>
          <cell r="G95">
            <v>1</v>
          </cell>
          <cell r="H95">
            <v>0</v>
          </cell>
          <cell r="I95">
            <v>0</v>
          </cell>
        </row>
        <row r="96">
          <cell r="D96" t="str">
            <v>Bowen Byram</v>
          </cell>
          <cell r="E96">
            <v>3</v>
          </cell>
          <cell r="F96">
            <v>2</v>
          </cell>
          <cell r="G96">
            <v>5</v>
          </cell>
          <cell r="H96">
            <v>0</v>
          </cell>
          <cell r="I96">
            <v>0</v>
          </cell>
        </row>
        <row r="97">
          <cell r="D97" t="str">
            <v>Rasmus Dahlin</v>
          </cell>
          <cell r="E97">
            <v>1</v>
          </cell>
          <cell r="F97">
            <v>3</v>
          </cell>
          <cell r="G97">
            <v>4</v>
          </cell>
          <cell r="H97">
            <v>0</v>
          </cell>
          <cell r="I97">
            <v>0</v>
          </cell>
        </row>
        <row r="98">
          <cell r="D98" t="str">
            <v>Michael Kesselring</v>
          </cell>
          <cell r="E98">
            <v>0</v>
          </cell>
          <cell r="F98">
            <v>0</v>
          </cell>
          <cell r="G98">
            <v>0</v>
          </cell>
          <cell r="H98">
            <v>0</v>
          </cell>
          <cell r="I98">
            <v>0</v>
          </cell>
        </row>
        <row r="99">
          <cell r="D99" t="str">
            <v>Zach Metsa</v>
          </cell>
          <cell r="E99">
            <v>0</v>
          </cell>
          <cell r="F99">
            <v>0</v>
          </cell>
          <cell r="G99">
            <v>0</v>
          </cell>
          <cell r="H99">
            <v>0</v>
          </cell>
          <cell r="I99">
            <v>0</v>
          </cell>
        </row>
        <row r="100">
          <cell r="D100" t="str">
            <v>Owen Power</v>
          </cell>
          <cell r="E100">
            <v>0</v>
          </cell>
          <cell r="F100">
            <v>4</v>
          </cell>
          <cell r="G100">
            <v>4</v>
          </cell>
          <cell r="H100">
            <v>0</v>
          </cell>
          <cell r="I100">
            <v>0</v>
          </cell>
        </row>
        <row r="101">
          <cell r="D101" t="str">
            <v>Mattias Samuelsson</v>
          </cell>
          <cell r="E101">
            <v>2</v>
          </cell>
          <cell r="F101">
            <v>0</v>
          </cell>
          <cell r="G101">
            <v>2</v>
          </cell>
          <cell r="H101">
            <v>0</v>
          </cell>
          <cell r="I101">
            <v>0</v>
          </cell>
        </row>
        <row r="102">
          <cell r="D102" t="str">
            <v>Luke Schenn</v>
          </cell>
          <cell r="E102">
            <v>0</v>
          </cell>
          <cell r="F102">
            <v>0</v>
          </cell>
          <cell r="G102">
            <v>0</v>
          </cell>
          <cell r="H102">
            <v>0</v>
          </cell>
          <cell r="I102">
            <v>0</v>
          </cell>
        </row>
        <row r="103">
          <cell r="D103" t="str">
            <v>Logan Stanley</v>
          </cell>
          <cell r="E103">
            <v>0</v>
          </cell>
          <cell r="F103">
            <v>0</v>
          </cell>
          <cell r="G103">
            <v>0</v>
          </cell>
          <cell r="H103">
            <v>0</v>
          </cell>
          <cell r="I103">
            <v>0</v>
          </cell>
        </row>
        <row r="104">
          <cell r="D104" t="str">
            <v>Conor Timmins</v>
          </cell>
          <cell r="E104">
            <v>0</v>
          </cell>
          <cell r="F104">
            <v>0</v>
          </cell>
          <cell r="G104">
            <v>0</v>
          </cell>
          <cell r="H104">
            <v>0</v>
          </cell>
          <cell r="I104">
            <v>0</v>
          </cell>
        </row>
        <row r="105">
          <cell r="D105" t="str">
            <v>Colten Ellis</v>
          </cell>
          <cell r="E105">
            <v>0</v>
          </cell>
          <cell r="F105">
            <v>0</v>
          </cell>
          <cell r="G105">
            <v>0</v>
          </cell>
          <cell r="H105">
            <v>0</v>
          </cell>
          <cell r="I105">
            <v>0</v>
          </cell>
        </row>
        <row r="106">
          <cell r="D106" t="str">
            <v>Ukko-Pekka Luukkonen</v>
          </cell>
          <cell r="E106">
            <v>0</v>
          </cell>
          <cell r="F106">
            <v>0</v>
          </cell>
          <cell r="G106">
            <v>0</v>
          </cell>
          <cell r="H106">
            <v>0</v>
          </cell>
          <cell r="I106">
            <v>1</v>
          </cell>
        </row>
        <row r="107">
          <cell r="D107" t="str">
            <v>Alex Lyon</v>
          </cell>
          <cell r="E107">
            <v>0</v>
          </cell>
          <cell r="F107">
            <v>0</v>
          </cell>
          <cell r="G107">
            <v>0</v>
          </cell>
          <cell r="H107">
            <v>0</v>
          </cell>
          <cell r="I107">
            <v>3</v>
          </cell>
        </row>
        <row r="108">
          <cell r="D108" t="str">
            <v>Oliver Bjorkstrand</v>
          </cell>
          <cell r="E108">
            <v>0</v>
          </cell>
          <cell r="F108">
            <v>0</v>
          </cell>
          <cell r="G108">
            <v>0</v>
          </cell>
          <cell r="H108">
            <v>0</v>
          </cell>
          <cell r="I108">
            <v>0</v>
          </cell>
        </row>
        <row r="109">
          <cell r="D109" t="str">
            <v>Anthony Cirelli</v>
          </cell>
          <cell r="E109">
            <v>0</v>
          </cell>
          <cell r="F109">
            <v>2</v>
          </cell>
          <cell r="G109">
            <v>2</v>
          </cell>
          <cell r="H109">
            <v>0</v>
          </cell>
          <cell r="I109">
            <v>0</v>
          </cell>
        </row>
        <row r="110">
          <cell r="D110" t="str">
            <v>Conor Geekie</v>
          </cell>
          <cell r="E110">
            <v>0</v>
          </cell>
          <cell r="F110">
            <v>0</v>
          </cell>
          <cell r="G110">
            <v>0</v>
          </cell>
          <cell r="H110">
            <v>0</v>
          </cell>
          <cell r="I110">
            <v>0</v>
          </cell>
        </row>
        <row r="111">
          <cell r="D111" t="str">
            <v>Zemgus Girgensons</v>
          </cell>
          <cell r="E111">
            <v>0</v>
          </cell>
          <cell r="F111">
            <v>0</v>
          </cell>
          <cell r="G111">
            <v>0</v>
          </cell>
          <cell r="H111">
            <v>0</v>
          </cell>
          <cell r="I111">
            <v>0</v>
          </cell>
        </row>
        <row r="112">
          <cell r="D112" t="str">
            <v>Gage Goncalves</v>
          </cell>
          <cell r="E112">
            <v>1</v>
          </cell>
          <cell r="F112">
            <v>2</v>
          </cell>
          <cell r="G112">
            <v>3</v>
          </cell>
          <cell r="H112">
            <v>0</v>
          </cell>
          <cell r="I112">
            <v>0</v>
          </cell>
        </row>
        <row r="113">
          <cell r="D113" t="str">
            <v>Yanni Gourde</v>
          </cell>
          <cell r="E113">
            <v>0</v>
          </cell>
          <cell r="F113">
            <v>1</v>
          </cell>
          <cell r="G113">
            <v>1</v>
          </cell>
          <cell r="H113">
            <v>0</v>
          </cell>
          <cell r="I113">
            <v>0</v>
          </cell>
        </row>
        <row r="114">
          <cell r="D114" t="str">
            <v>Jake Guentzel</v>
          </cell>
          <cell r="E114">
            <v>2</v>
          </cell>
          <cell r="F114">
            <v>6</v>
          </cell>
          <cell r="G114">
            <v>8</v>
          </cell>
          <cell r="H114">
            <v>0</v>
          </cell>
          <cell r="I114">
            <v>0</v>
          </cell>
        </row>
        <row r="115">
          <cell r="D115" t="str">
            <v>Brandon Hagel</v>
          </cell>
          <cell r="E115">
            <v>6</v>
          </cell>
          <cell r="F115">
            <v>2</v>
          </cell>
          <cell r="G115">
            <v>8</v>
          </cell>
          <cell r="H115">
            <v>0</v>
          </cell>
          <cell r="I115">
            <v>0</v>
          </cell>
        </row>
        <row r="116">
          <cell r="D116" t="str">
            <v>Pontus Holmberg</v>
          </cell>
          <cell r="E116">
            <v>0</v>
          </cell>
          <cell r="F116">
            <v>0</v>
          </cell>
          <cell r="G116">
            <v>0</v>
          </cell>
          <cell r="H116">
            <v>0</v>
          </cell>
          <cell r="I116">
            <v>0</v>
          </cell>
        </row>
        <row r="117">
          <cell r="D117" t="str">
            <v>Dominic James</v>
          </cell>
          <cell r="E117">
            <v>2</v>
          </cell>
          <cell r="F117">
            <v>1</v>
          </cell>
          <cell r="G117">
            <v>3</v>
          </cell>
          <cell r="H117">
            <v>0</v>
          </cell>
          <cell r="I117">
            <v>0</v>
          </cell>
        </row>
        <row r="118">
          <cell r="D118" t="str">
            <v>Nikita Kucherov</v>
          </cell>
          <cell r="E118">
            <v>1</v>
          </cell>
          <cell r="F118">
            <v>5</v>
          </cell>
          <cell r="G118">
            <v>6</v>
          </cell>
          <cell r="H118">
            <v>0</v>
          </cell>
          <cell r="I118">
            <v>0</v>
          </cell>
        </row>
        <row r="119">
          <cell r="D119" t="str">
            <v>Nick Paul</v>
          </cell>
          <cell r="E119">
            <v>0</v>
          </cell>
          <cell r="F119">
            <v>0</v>
          </cell>
          <cell r="G119">
            <v>0</v>
          </cell>
          <cell r="H119">
            <v>0</v>
          </cell>
          <cell r="I119">
            <v>0</v>
          </cell>
        </row>
        <row r="120">
          <cell r="D120" t="str">
            <v>Corey Perry</v>
          </cell>
          <cell r="E120">
            <v>0</v>
          </cell>
          <cell r="F120">
            <v>0</v>
          </cell>
          <cell r="G120">
            <v>0</v>
          </cell>
          <cell r="H120">
            <v>0</v>
          </cell>
          <cell r="I120">
            <v>0</v>
          </cell>
        </row>
        <row r="121">
          <cell r="D121" t="str">
            <v>Brayden Point</v>
          </cell>
          <cell r="E121">
            <v>1</v>
          </cell>
          <cell r="F121">
            <v>0</v>
          </cell>
          <cell r="G121">
            <v>1</v>
          </cell>
          <cell r="H121">
            <v>0</v>
          </cell>
          <cell r="I121">
            <v>0</v>
          </cell>
        </row>
        <row r="122">
          <cell r="D122" t="str">
            <v>Scott Sabourin</v>
          </cell>
          <cell r="E122">
            <v>0</v>
          </cell>
          <cell r="F122">
            <v>0</v>
          </cell>
          <cell r="G122">
            <v>0</v>
          </cell>
          <cell r="H122">
            <v>0</v>
          </cell>
          <cell r="I122">
            <v>0</v>
          </cell>
        </row>
        <row r="123">
          <cell r="D123" t="str">
            <v>Declan Carlile</v>
          </cell>
          <cell r="E123">
            <v>0</v>
          </cell>
          <cell r="F123">
            <v>0</v>
          </cell>
          <cell r="G123">
            <v>0</v>
          </cell>
          <cell r="H123">
            <v>0</v>
          </cell>
          <cell r="I123">
            <v>0</v>
          </cell>
        </row>
        <row r="124">
          <cell r="D124" t="str">
            <v>Erik Cernak</v>
          </cell>
          <cell r="E124">
            <v>0</v>
          </cell>
          <cell r="F124">
            <v>1</v>
          </cell>
          <cell r="G124">
            <v>1</v>
          </cell>
          <cell r="H124">
            <v>0</v>
          </cell>
          <cell r="I124">
            <v>0</v>
          </cell>
        </row>
        <row r="125">
          <cell r="D125" t="str">
            <v>Max Crozier</v>
          </cell>
          <cell r="E125">
            <v>0</v>
          </cell>
          <cell r="F125">
            <v>0</v>
          </cell>
          <cell r="G125">
            <v>0</v>
          </cell>
          <cell r="H125">
            <v>0</v>
          </cell>
          <cell r="I125">
            <v>0</v>
          </cell>
        </row>
        <row r="126">
          <cell r="D126" t="str">
            <v>Charle-Edouard D'Astous</v>
          </cell>
          <cell r="E126">
            <v>0</v>
          </cell>
          <cell r="F126">
            <v>1</v>
          </cell>
          <cell r="G126">
            <v>1</v>
          </cell>
          <cell r="H126">
            <v>0</v>
          </cell>
          <cell r="I126">
            <v>0</v>
          </cell>
        </row>
        <row r="127">
          <cell r="D127" t="str">
            <v>Victor Hedman</v>
          </cell>
          <cell r="E127">
            <v>0</v>
          </cell>
          <cell r="F127">
            <v>0</v>
          </cell>
          <cell r="G127">
            <v>0</v>
          </cell>
          <cell r="H127">
            <v>0</v>
          </cell>
          <cell r="I127">
            <v>0</v>
          </cell>
        </row>
        <row r="128">
          <cell r="D128" t="str">
            <v>Emil Lilleberg</v>
          </cell>
          <cell r="E128">
            <v>0</v>
          </cell>
          <cell r="F128">
            <v>0</v>
          </cell>
          <cell r="G128">
            <v>0</v>
          </cell>
          <cell r="H128">
            <v>0</v>
          </cell>
          <cell r="I128">
            <v>0</v>
          </cell>
        </row>
        <row r="129">
          <cell r="D129" t="str">
            <v>Ryan McDonagh</v>
          </cell>
          <cell r="E129">
            <v>0</v>
          </cell>
          <cell r="F129">
            <v>1</v>
          </cell>
          <cell r="G129">
            <v>1</v>
          </cell>
          <cell r="H129">
            <v>0</v>
          </cell>
          <cell r="I129">
            <v>0</v>
          </cell>
        </row>
        <row r="130">
          <cell r="D130" t="str">
            <v>J.J. Moser</v>
          </cell>
          <cell r="E130">
            <v>1</v>
          </cell>
          <cell r="F130">
            <v>2</v>
          </cell>
          <cell r="G130">
            <v>3</v>
          </cell>
          <cell r="H130">
            <v>0</v>
          </cell>
          <cell r="I130">
            <v>0</v>
          </cell>
        </row>
        <row r="131">
          <cell r="D131" t="str">
            <v>Darren Raddysh</v>
          </cell>
          <cell r="E131">
            <v>1</v>
          </cell>
          <cell r="F131">
            <v>1</v>
          </cell>
          <cell r="G131">
            <v>2</v>
          </cell>
          <cell r="H131">
            <v>0</v>
          </cell>
          <cell r="I131">
            <v>0</v>
          </cell>
        </row>
        <row r="132">
          <cell r="D132" t="str">
            <v>Jonas Johansson</v>
          </cell>
          <cell r="E132">
            <v>0</v>
          </cell>
          <cell r="F132">
            <v>0</v>
          </cell>
          <cell r="G132">
            <v>0</v>
          </cell>
          <cell r="H132">
            <v>0</v>
          </cell>
          <cell r="I132">
            <v>0</v>
          </cell>
        </row>
        <row r="133">
          <cell r="D133" t="str">
            <v>Andrei Vasilevskiy</v>
          </cell>
          <cell r="E133">
            <v>0</v>
          </cell>
          <cell r="F133">
            <v>0</v>
          </cell>
          <cell r="G133">
            <v>0</v>
          </cell>
          <cell r="H133">
            <v>1</v>
          </cell>
          <cell r="I133">
            <v>3</v>
          </cell>
        </row>
        <row r="134">
          <cell r="D134" t="str">
            <v>Josh Anderson</v>
          </cell>
          <cell r="E134">
            <v>2</v>
          </cell>
          <cell r="F134">
            <v>1</v>
          </cell>
          <cell r="G134">
            <v>3</v>
          </cell>
          <cell r="H134">
            <v>0</v>
          </cell>
          <cell r="I134">
            <v>0</v>
          </cell>
        </row>
        <row r="135">
          <cell r="D135" t="str">
            <v>Zachary Bolduc</v>
          </cell>
          <cell r="E135">
            <v>1</v>
          </cell>
          <cell r="F135">
            <v>3</v>
          </cell>
          <cell r="G135">
            <v>4</v>
          </cell>
          <cell r="H135">
            <v>0</v>
          </cell>
          <cell r="I135">
            <v>0</v>
          </cell>
        </row>
        <row r="136">
          <cell r="D136" t="str">
            <v>Cole Caufield</v>
          </cell>
          <cell r="E136">
            <v>1</v>
          </cell>
          <cell r="F136">
            <v>3</v>
          </cell>
          <cell r="G136">
            <v>4</v>
          </cell>
          <cell r="H136">
            <v>0</v>
          </cell>
          <cell r="I136">
            <v>0</v>
          </cell>
        </row>
        <row r="137">
          <cell r="D137" t="str">
            <v>Kirby Dach</v>
          </cell>
          <cell r="E137">
            <v>2</v>
          </cell>
          <cell r="F137">
            <v>1</v>
          </cell>
          <cell r="G137">
            <v>3</v>
          </cell>
          <cell r="H137">
            <v>0</v>
          </cell>
          <cell r="I137">
            <v>0</v>
          </cell>
        </row>
        <row r="138">
          <cell r="D138" t="str">
            <v>Phillip Danault</v>
          </cell>
          <cell r="E138">
            <v>0</v>
          </cell>
          <cell r="F138">
            <v>1</v>
          </cell>
          <cell r="G138">
            <v>1</v>
          </cell>
          <cell r="H138">
            <v>0</v>
          </cell>
          <cell r="I138">
            <v>0</v>
          </cell>
        </row>
        <row r="139">
          <cell r="D139" t="str">
            <v>Ivan Demidov</v>
          </cell>
          <cell r="E139">
            <v>0</v>
          </cell>
          <cell r="F139">
            <v>1</v>
          </cell>
          <cell r="G139">
            <v>1</v>
          </cell>
          <cell r="H139">
            <v>0</v>
          </cell>
          <cell r="I139">
            <v>0</v>
          </cell>
        </row>
        <row r="140">
          <cell r="D140" t="str">
            <v>Jake Evans</v>
          </cell>
          <cell r="E140">
            <v>0</v>
          </cell>
          <cell r="F140">
            <v>1</v>
          </cell>
          <cell r="G140">
            <v>1</v>
          </cell>
          <cell r="H140">
            <v>0</v>
          </cell>
          <cell r="I140">
            <v>0</v>
          </cell>
        </row>
        <row r="141">
          <cell r="D141" t="str">
            <v>Brendan Gallagher</v>
          </cell>
          <cell r="E141">
            <v>1</v>
          </cell>
          <cell r="F141">
            <v>0</v>
          </cell>
          <cell r="G141">
            <v>1</v>
          </cell>
          <cell r="H141">
            <v>0</v>
          </cell>
          <cell r="I141">
            <v>0</v>
          </cell>
        </row>
        <row r="142">
          <cell r="D142" t="str">
            <v>Oliver Kapanen</v>
          </cell>
          <cell r="E142">
            <v>0</v>
          </cell>
          <cell r="F142">
            <v>0</v>
          </cell>
          <cell r="G142">
            <v>0</v>
          </cell>
          <cell r="H142">
            <v>0</v>
          </cell>
          <cell r="I142">
            <v>0</v>
          </cell>
        </row>
        <row r="143">
          <cell r="D143" t="str">
            <v>Patrik Laine</v>
          </cell>
          <cell r="E143">
            <v>0</v>
          </cell>
          <cell r="F143">
            <v>0</v>
          </cell>
          <cell r="G143">
            <v>0</v>
          </cell>
          <cell r="H143">
            <v>0</v>
          </cell>
          <cell r="I143">
            <v>0</v>
          </cell>
        </row>
        <row r="144">
          <cell r="D144" t="str">
            <v>Alex Newhook</v>
          </cell>
          <cell r="E144">
            <v>1</v>
          </cell>
          <cell r="F144">
            <v>1</v>
          </cell>
          <cell r="G144">
            <v>2</v>
          </cell>
          <cell r="H144">
            <v>0</v>
          </cell>
          <cell r="I144">
            <v>0</v>
          </cell>
        </row>
        <row r="145">
          <cell r="D145" t="str">
            <v>Juraj SlafkovskÃ½</v>
          </cell>
          <cell r="E145">
            <v>3</v>
          </cell>
          <cell r="F145">
            <v>0</v>
          </cell>
          <cell r="G145">
            <v>3</v>
          </cell>
          <cell r="H145">
            <v>0</v>
          </cell>
          <cell r="I145">
            <v>0</v>
          </cell>
        </row>
        <row r="146">
          <cell r="D146" t="str">
            <v>Nick Suzuki</v>
          </cell>
          <cell r="E146">
            <v>1</v>
          </cell>
          <cell r="F146">
            <v>5</v>
          </cell>
          <cell r="G146">
            <v>6</v>
          </cell>
          <cell r="H146">
            <v>0</v>
          </cell>
          <cell r="I146">
            <v>0</v>
          </cell>
        </row>
        <row r="147">
          <cell r="D147" t="str">
            <v>Alexandre Texier</v>
          </cell>
          <cell r="E147">
            <v>2</v>
          </cell>
          <cell r="F147">
            <v>2</v>
          </cell>
          <cell r="G147">
            <v>4</v>
          </cell>
          <cell r="H147">
            <v>0</v>
          </cell>
          <cell r="I147">
            <v>0</v>
          </cell>
        </row>
        <row r="148">
          <cell r="D148" t="str">
            <v>Joe Veleno</v>
          </cell>
          <cell r="E148">
            <v>0</v>
          </cell>
          <cell r="F148">
            <v>0</v>
          </cell>
          <cell r="G148">
            <v>0</v>
          </cell>
          <cell r="H148">
            <v>0</v>
          </cell>
          <cell r="I148">
            <v>0</v>
          </cell>
        </row>
        <row r="149">
          <cell r="D149" t="str">
            <v>Alexandre Carrier</v>
          </cell>
          <cell r="E149">
            <v>0</v>
          </cell>
          <cell r="F149">
            <v>1</v>
          </cell>
          <cell r="G149">
            <v>1</v>
          </cell>
          <cell r="H149">
            <v>0</v>
          </cell>
          <cell r="I149">
            <v>0</v>
          </cell>
        </row>
        <row r="150">
          <cell r="D150" t="str">
            <v>Noah Dobson</v>
          </cell>
          <cell r="E150">
            <v>0</v>
          </cell>
          <cell r="F150">
            <v>0</v>
          </cell>
          <cell r="G150">
            <v>0</v>
          </cell>
          <cell r="H150">
            <v>0</v>
          </cell>
          <cell r="I150">
            <v>0</v>
          </cell>
        </row>
        <row r="151">
          <cell r="D151" t="str">
            <v>Adam Engstrom</v>
          </cell>
          <cell r="E151">
            <v>0</v>
          </cell>
          <cell r="F151">
            <v>0</v>
          </cell>
          <cell r="G151">
            <v>0</v>
          </cell>
          <cell r="H151">
            <v>0</v>
          </cell>
          <cell r="I151">
            <v>0</v>
          </cell>
        </row>
        <row r="152">
          <cell r="D152" t="str">
            <v>Kaiden Guhle</v>
          </cell>
          <cell r="E152">
            <v>0</v>
          </cell>
          <cell r="F152">
            <v>4</v>
          </cell>
          <cell r="G152">
            <v>4</v>
          </cell>
          <cell r="H152">
            <v>0</v>
          </cell>
          <cell r="I152">
            <v>0</v>
          </cell>
        </row>
        <row r="153">
          <cell r="D153" t="str">
            <v>Lane Hutson</v>
          </cell>
          <cell r="E153">
            <v>2</v>
          </cell>
          <cell r="F153">
            <v>4</v>
          </cell>
          <cell r="G153">
            <v>6</v>
          </cell>
          <cell r="H153">
            <v>0</v>
          </cell>
          <cell r="I153">
            <v>0</v>
          </cell>
        </row>
        <row r="154">
          <cell r="D154" t="str">
            <v>Mike Matheson</v>
          </cell>
          <cell r="E154">
            <v>0</v>
          </cell>
          <cell r="F154">
            <v>1</v>
          </cell>
          <cell r="G154">
            <v>1</v>
          </cell>
          <cell r="H154">
            <v>0</v>
          </cell>
          <cell r="I154">
            <v>0</v>
          </cell>
        </row>
        <row r="155">
          <cell r="D155" t="str">
            <v>David Reinbacher</v>
          </cell>
          <cell r="E155">
            <v>0</v>
          </cell>
          <cell r="F155">
            <v>0</v>
          </cell>
          <cell r="G155">
            <v>0</v>
          </cell>
          <cell r="H155">
            <v>0</v>
          </cell>
          <cell r="I155">
            <v>0</v>
          </cell>
        </row>
        <row r="156">
          <cell r="D156" t="str">
            <v>Jayden Struble</v>
          </cell>
          <cell r="E156">
            <v>0</v>
          </cell>
          <cell r="F156">
            <v>0</v>
          </cell>
          <cell r="G156">
            <v>0</v>
          </cell>
          <cell r="H156">
            <v>0</v>
          </cell>
          <cell r="I156">
            <v>0</v>
          </cell>
        </row>
        <row r="157">
          <cell r="D157" t="str">
            <v>Arber Xhekaj</v>
          </cell>
          <cell r="E157">
            <v>0</v>
          </cell>
          <cell r="F157">
            <v>1</v>
          </cell>
          <cell r="G157">
            <v>1</v>
          </cell>
          <cell r="H157">
            <v>0</v>
          </cell>
          <cell r="I157">
            <v>0</v>
          </cell>
        </row>
        <row r="158">
          <cell r="D158" t="str">
            <v>Jakub Dobes</v>
          </cell>
          <cell r="E158">
            <v>0</v>
          </cell>
          <cell r="F158">
            <v>0</v>
          </cell>
          <cell r="G158">
            <v>0</v>
          </cell>
          <cell r="H158">
            <v>0</v>
          </cell>
          <cell r="I158">
            <v>4</v>
          </cell>
        </row>
        <row r="159">
          <cell r="D159" t="str">
            <v>Jacob Fowler</v>
          </cell>
          <cell r="E159">
            <v>0</v>
          </cell>
          <cell r="F159">
            <v>0</v>
          </cell>
          <cell r="G159">
            <v>0</v>
          </cell>
          <cell r="H159">
            <v>0</v>
          </cell>
          <cell r="I159">
            <v>0</v>
          </cell>
        </row>
        <row r="160">
          <cell r="D160" t="str">
            <v>Samuel Montembeault</v>
          </cell>
          <cell r="E160">
            <v>0</v>
          </cell>
          <cell r="F160">
            <v>0</v>
          </cell>
          <cell r="G160">
            <v>0</v>
          </cell>
          <cell r="H160">
            <v>0</v>
          </cell>
          <cell r="I160">
            <v>0</v>
          </cell>
        </row>
        <row r="161">
          <cell r="D161" t="str">
            <v>Nicolas Aube-Kubel</v>
          </cell>
          <cell r="E161">
            <v>0</v>
          </cell>
          <cell r="F161">
            <v>0</v>
          </cell>
          <cell r="G161">
            <v>0</v>
          </cell>
          <cell r="H161">
            <v>0</v>
          </cell>
          <cell r="I161">
            <v>0</v>
          </cell>
        </row>
        <row r="162">
          <cell r="D162" t="str">
            <v>Matt Boldy</v>
          </cell>
          <cell r="E162">
            <v>6</v>
          </cell>
          <cell r="F162">
            <v>4</v>
          </cell>
          <cell r="G162">
            <v>10</v>
          </cell>
          <cell r="H162">
            <v>0</v>
          </cell>
          <cell r="I162">
            <v>0</v>
          </cell>
        </row>
        <row r="163">
          <cell r="D163" t="str">
            <v>Bobby Brink</v>
          </cell>
          <cell r="E163">
            <v>0</v>
          </cell>
          <cell r="F163">
            <v>1</v>
          </cell>
          <cell r="G163">
            <v>1</v>
          </cell>
          <cell r="H163">
            <v>0</v>
          </cell>
          <cell r="I163">
            <v>0</v>
          </cell>
        </row>
        <row r="164">
          <cell r="D164" t="str">
            <v>Joel Eriksson Ek</v>
          </cell>
          <cell r="E164">
            <v>3</v>
          </cell>
          <cell r="F164">
            <v>2</v>
          </cell>
          <cell r="G164">
            <v>5</v>
          </cell>
          <cell r="H164">
            <v>0</v>
          </cell>
          <cell r="I164">
            <v>0</v>
          </cell>
        </row>
        <row r="165">
          <cell r="D165" t="str">
            <v>Robby Fabbri</v>
          </cell>
          <cell r="E165">
            <v>0</v>
          </cell>
          <cell r="F165">
            <v>0</v>
          </cell>
          <cell r="G165">
            <v>0</v>
          </cell>
          <cell r="H165">
            <v>0</v>
          </cell>
          <cell r="I165">
            <v>0</v>
          </cell>
        </row>
        <row r="166">
          <cell r="D166" t="str">
            <v>Marcus Foligno</v>
          </cell>
          <cell r="E166">
            <v>2</v>
          </cell>
          <cell r="F166">
            <v>1</v>
          </cell>
          <cell r="G166">
            <v>3</v>
          </cell>
          <cell r="H166">
            <v>0</v>
          </cell>
          <cell r="I166">
            <v>0</v>
          </cell>
        </row>
        <row r="167">
          <cell r="D167" t="str">
            <v>Nick Foligno</v>
          </cell>
          <cell r="E167">
            <v>0</v>
          </cell>
          <cell r="F167">
            <v>1</v>
          </cell>
          <cell r="G167">
            <v>1</v>
          </cell>
          <cell r="H167">
            <v>0</v>
          </cell>
          <cell r="I167">
            <v>0</v>
          </cell>
        </row>
        <row r="168">
          <cell r="D168" t="str">
            <v>Hunter Haight</v>
          </cell>
          <cell r="E168">
            <v>0</v>
          </cell>
          <cell r="F168">
            <v>0</v>
          </cell>
          <cell r="G168">
            <v>0</v>
          </cell>
          <cell r="H168">
            <v>0</v>
          </cell>
          <cell r="I168">
            <v>0</v>
          </cell>
        </row>
        <row r="169">
          <cell r="D169" t="str">
            <v>Ryan Hartman</v>
          </cell>
          <cell r="E169">
            <v>2</v>
          </cell>
          <cell r="F169">
            <v>3</v>
          </cell>
          <cell r="G169">
            <v>5</v>
          </cell>
          <cell r="H169">
            <v>0</v>
          </cell>
          <cell r="I169">
            <v>0</v>
          </cell>
        </row>
        <row r="170">
          <cell r="D170" t="str">
            <v>Marcus Johansson</v>
          </cell>
          <cell r="E170">
            <v>2</v>
          </cell>
          <cell r="F170">
            <v>0</v>
          </cell>
          <cell r="G170">
            <v>2</v>
          </cell>
          <cell r="H170">
            <v>0</v>
          </cell>
          <cell r="I170">
            <v>0</v>
          </cell>
        </row>
        <row r="171">
          <cell r="D171" t="str">
            <v>Ben Jones</v>
          </cell>
          <cell r="E171">
            <v>0</v>
          </cell>
          <cell r="F171">
            <v>0</v>
          </cell>
          <cell r="G171">
            <v>0</v>
          </cell>
          <cell r="H171">
            <v>0</v>
          </cell>
          <cell r="I171">
            <v>0</v>
          </cell>
        </row>
        <row r="172">
          <cell r="D172" t="str">
            <v>Kirill Kaprizov</v>
          </cell>
          <cell r="E172">
            <v>2</v>
          </cell>
          <cell r="F172">
            <v>8</v>
          </cell>
          <cell r="G172">
            <v>10</v>
          </cell>
          <cell r="H172">
            <v>0</v>
          </cell>
          <cell r="I172">
            <v>0</v>
          </cell>
        </row>
        <row r="173">
          <cell r="D173" t="str">
            <v>Michael McCarron</v>
          </cell>
          <cell r="E173">
            <v>2</v>
          </cell>
          <cell r="F173">
            <v>1</v>
          </cell>
          <cell r="G173">
            <v>3</v>
          </cell>
          <cell r="H173">
            <v>0</v>
          </cell>
          <cell r="I173">
            <v>0</v>
          </cell>
        </row>
        <row r="174">
          <cell r="D174" t="str">
            <v>Nico Sturm</v>
          </cell>
          <cell r="E174">
            <v>0</v>
          </cell>
          <cell r="F174">
            <v>2</v>
          </cell>
          <cell r="G174">
            <v>2</v>
          </cell>
          <cell r="H174">
            <v>0</v>
          </cell>
          <cell r="I174">
            <v>0</v>
          </cell>
        </row>
        <row r="175">
          <cell r="D175" t="str">
            <v>Vladimir Tarasenko</v>
          </cell>
          <cell r="E175">
            <v>2</v>
          </cell>
          <cell r="F175">
            <v>1</v>
          </cell>
          <cell r="G175">
            <v>3</v>
          </cell>
          <cell r="H175">
            <v>0</v>
          </cell>
          <cell r="I175">
            <v>0</v>
          </cell>
        </row>
        <row r="176">
          <cell r="D176" t="str">
            <v>Yakov Trenin</v>
          </cell>
          <cell r="E176">
            <v>0</v>
          </cell>
          <cell r="F176">
            <v>2</v>
          </cell>
          <cell r="G176">
            <v>2</v>
          </cell>
          <cell r="H176">
            <v>0</v>
          </cell>
          <cell r="I176">
            <v>0</v>
          </cell>
        </row>
        <row r="177">
          <cell r="D177" t="str">
            <v>Danila Yurov</v>
          </cell>
          <cell r="E177">
            <v>0</v>
          </cell>
          <cell r="F177">
            <v>1</v>
          </cell>
          <cell r="G177">
            <v>1</v>
          </cell>
          <cell r="H177">
            <v>0</v>
          </cell>
          <cell r="I177">
            <v>0</v>
          </cell>
        </row>
        <row r="178">
          <cell r="D178" t="str">
            <v>Mats Zuccarello</v>
          </cell>
          <cell r="E178">
            <v>2</v>
          </cell>
          <cell r="F178">
            <v>4</v>
          </cell>
          <cell r="G178">
            <v>6</v>
          </cell>
          <cell r="H178">
            <v>0</v>
          </cell>
          <cell r="I178">
            <v>0</v>
          </cell>
        </row>
        <row r="179">
          <cell r="D179" t="str">
            <v>Zach Bogosian</v>
          </cell>
          <cell r="E179">
            <v>0</v>
          </cell>
          <cell r="F179">
            <v>0</v>
          </cell>
          <cell r="G179">
            <v>0</v>
          </cell>
          <cell r="H179">
            <v>0</v>
          </cell>
          <cell r="I179">
            <v>0</v>
          </cell>
        </row>
        <row r="180">
          <cell r="D180" t="str">
            <v>Jonas Brodin</v>
          </cell>
          <cell r="E180">
            <v>0</v>
          </cell>
          <cell r="F180">
            <v>1</v>
          </cell>
          <cell r="G180">
            <v>1</v>
          </cell>
          <cell r="H180">
            <v>0</v>
          </cell>
          <cell r="I180">
            <v>0</v>
          </cell>
        </row>
        <row r="181">
          <cell r="D181" t="str">
            <v>Brock Faber</v>
          </cell>
          <cell r="E181">
            <v>3</v>
          </cell>
          <cell r="F181">
            <v>3</v>
          </cell>
          <cell r="G181">
            <v>6</v>
          </cell>
          <cell r="H181">
            <v>0</v>
          </cell>
          <cell r="I181">
            <v>0</v>
          </cell>
        </row>
        <row r="182">
          <cell r="D182" t="str">
            <v>Viking Gustafsson Nyberg</v>
          </cell>
          <cell r="E182">
            <v>0</v>
          </cell>
          <cell r="F182">
            <v>0</v>
          </cell>
          <cell r="G182">
            <v>0</v>
          </cell>
          <cell r="H182">
            <v>0</v>
          </cell>
          <cell r="I182">
            <v>0</v>
          </cell>
        </row>
        <row r="183">
          <cell r="D183" t="str">
            <v>Quinn Hughes</v>
          </cell>
          <cell r="E183">
            <v>3</v>
          </cell>
          <cell r="F183">
            <v>8</v>
          </cell>
          <cell r="G183">
            <v>11</v>
          </cell>
          <cell r="H183">
            <v>0</v>
          </cell>
          <cell r="I183">
            <v>0</v>
          </cell>
        </row>
        <row r="184">
          <cell r="D184" t="str">
            <v>Daemon Hunt</v>
          </cell>
          <cell r="E184">
            <v>0</v>
          </cell>
          <cell r="F184">
            <v>0</v>
          </cell>
          <cell r="G184">
            <v>0</v>
          </cell>
          <cell r="H184">
            <v>0</v>
          </cell>
          <cell r="I184">
            <v>0</v>
          </cell>
        </row>
        <row r="185">
          <cell r="D185" t="str">
            <v>Matt Kiersted</v>
          </cell>
          <cell r="E185">
            <v>0</v>
          </cell>
          <cell r="F185">
            <v>0</v>
          </cell>
          <cell r="G185">
            <v>0</v>
          </cell>
          <cell r="H185">
            <v>0</v>
          </cell>
          <cell r="I185">
            <v>0</v>
          </cell>
        </row>
        <row r="186">
          <cell r="D186" t="str">
            <v>Carson Lambos</v>
          </cell>
          <cell r="E186">
            <v>0</v>
          </cell>
          <cell r="F186">
            <v>0</v>
          </cell>
          <cell r="G186">
            <v>0</v>
          </cell>
          <cell r="H186">
            <v>0</v>
          </cell>
          <cell r="I186">
            <v>0</v>
          </cell>
        </row>
        <row r="187">
          <cell r="D187" t="str">
            <v>Jake Middleton</v>
          </cell>
          <cell r="E187">
            <v>0</v>
          </cell>
          <cell r="F187">
            <v>1</v>
          </cell>
          <cell r="G187">
            <v>1</v>
          </cell>
          <cell r="H187">
            <v>0</v>
          </cell>
          <cell r="I187">
            <v>0</v>
          </cell>
        </row>
        <row r="188">
          <cell r="D188" t="str">
            <v>Jeff Petry</v>
          </cell>
          <cell r="E188">
            <v>0</v>
          </cell>
          <cell r="F188">
            <v>0</v>
          </cell>
          <cell r="G188">
            <v>0</v>
          </cell>
          <cell r="H188">
            <v>0</v>
          </cell>
          <cell r="I188">
            <v>0</v>
          </cell>
        </row>
        <row r="189">
          <cell r="D189" t="str">
            <v>David Spacek</v>
          </cell>
          <cell r="E189">
            <v>0</v>
          </cell>
          <cell r="F189">
            <v>0</v>
          </cell>
          <cell r="G189">
            <v>0</v>
          </cell>
          <cell r="H189">
            <v>0</v>
          </cell>
          <cell r="I189">
            <v>0</v>
          </cell>
        </row>
        <row r="190">
          <cell r="D190" t="str">
            <v>Jared Spurgeon</v>
          </cell>
          <cell r="E190">
            <v>0</v>
          </cell>
          <cell r="F190">
            <v>1</v>
          </cell>
          <cell r="G190">
            <v>1</v>
          </cell>
          <cell r="H190">
            <v>0</v>
          </cell>
          <cell r="I190">
            <v>0</v>
          </cell>
        </row>
        <row r="191">
          <cell r="D191" t="str">
            <v>Filip Gustavsson</v>
          </cell>
          <cell r="E191">
            <v>0</v>
          </cell>
          <cell r="F191">
            <v>0</v>
          </cell>
          <cell r="G191">
            <v>0</v>
          </cell>
          <cell r="H191">
            <v>0</v>
          </cell>
          <cell r="I191">
            <v>0</v>
          </cell>
        </row>
        <row r="192">
          <cell r="D192" t="str">
            <v>Riley Mercer</v>
          </cell>
          <cell r="E192">
            <v>0</v>
          </cell>
          <cell r="F192">
            <v>0</v>
          </cell>
          <cell r="G192">
            <v>0</v>
          </cell>
          <cell r="H192">
            <v>0</v>
          </cell>
          <cell r="I192">
            <v>0</v>
          </cell>
        </row>
        <row r="193">
          <cell r="D193" t="str">
            <v>Cal Petersen</v>
          </cell>
          <cell r="E193">
            <v>0</v>
          </cell>
          <cell r="F193">
            <v>0</v>
          </cell>
          <cell r="G193">
            <v>0</v>
          </cell>
          <cell r="H193">
            <v>0</v>
          </cell>
          <cell r="I193">
            <v>0</v>
          </cell>
        </row>
        <row r="194">
          <cell r="D194" t="str">
            <v>Jesper Wallstedt</v>
          </cell>
          <cell r="E194">
            <v>0</v>
          </cell>
          <cell r="F194">
            <v>0</v>
          </cell>
          <cell r="G194">
            <v>0</v>
          </cell>
          <cell r="H194">
            <v>0</v>
          </cell>
          <cell r="I194">
            <v>4</v>
          </cell>
        </row>
        <row r="195">
          <cell r="D195" t="str">
            <v>Chase Wutzke</v>
          </cell>
          <cell r="E195">
            <v>0</v>
          </cell>
          <cell r="F195">
            <v>0</v>
          </cell>
          <cell r="G195">
            <v>0</v>
          </cell>
          <cell r="H195">
            <v>0</v>
          </cell>
          <cell r="I195">
            <v>0</v>
          </cell>
        </row>
        <row r="196">
          <cell r="D196" t="str">
            <v>Viktor Arvidsson</v>
          </cell>
          <cell r="E196">
            <v>2</v>
          </cell>
          <cell r="F196">
            <v>0</v>
          </cell>
          <cell r="G196">
            <v>2</v>
          </cell>
          <cell r="H196">
            <v>0</v>
          </cell>
          <cell r="I196">
            <v>0</v>
          </cell>
        </row>
        <row r="197">
          <cell r="D197" t="str">
            <v>Michael Eyssimont</v>
          </cell>
          <cell r="E197">
            <v>0</v>
          </cell>
          <cell r="F197">
            <v>0</v>
          </cell>
          <cell r="G197">
            <v>0</v>
          </cell>
          <cell r="H197">
            <v>0</v>
          </cell>
          <cell r="I197">
            <v>0</v>
          </cell>
        </row>
        <row r="198">
          <cell r="D198" t="str">
            <v>Morgan Geekie</v>
          </cell>
          <cell r="E198">
            <v>2</v>
          </cell>
          <cell r="F198">
            <v>2</v>
          </cell>
          <cell r="G198">
            <v>4</v>
          </cell>
          <cell r="H198">
            <v>0</v>
          </cell>
          <cell r="I198">
            <v>0</v>
          </cell>
        </row>
        <row r="199">
          <cell r="D199" t="str">
            <v>James Hagens</v>
          </cell>
          <cell r="E199">
            <v>0</v>
          </cell>
          <cell r="F199">
            <v>0</v>
          </cell>
          <cell r="G199">
            <v>0</v>
          </cell>
          <cell r="H199">
            <v>0</v>
          </cell>
          <cell r="I199">
            <v>0</v>
          </cell>
        </row>
        <row r="200">
          <cell r="D200" t="str">
            <v>Tanner Jeannot</v>
          </cell>
          <cell r="E200">
            <v>1</v>
          </cell>
          <cell r="F200">
            <v>0</v>
          </cell>
          <cell r="G200">
            <v>1</v>
          </cell>
          <cell r="H200">
            <v>0</v>
          </cell>
          <cell r="I200">
            <v>0</v>
          </cell>
        </row>
        <row r="201">
          <cell r="D201" t="str">
            <v>Mark Kastelic</v>
          </cell>
          <cell r="E201">
            <v>0</v>
          </cell>
          <cell r="F201">
            <v>1</v>
          </cell>
          <cell r="G201">
            <v>1</v>
          </cell>
          <cell r="H201">
            <v>0</v>
          </cell>
          <cell r="I201">
            <v>0</v>
          </cell>
        </row>
        <row r="202">
          <cell r="D202" t="str">
            <v>Marat Khusnutdinov</v>
          </cell>
          <cell r="E202">
            <v>0</v>
          </cell>
          <cell r="F202">
            <v>0</v>
          </cell>
          <cell r="G202">
            <v>0</v>
          </cell>
          <cell r="H202">
            <v>0</v>
          </cell>
          <cell r="I202">
            <v>0</v>
          </cell>
        </row>
        <row r="203">
          <cell r="D203" t="str">
            <v>Sean Kuraly</v>
          </cell>
          <cell r="E203">
            <v>1</v>
          </cell>
          <cell r="F203">
            <v>1</v>
          </cell>
          <cell r="G203">
            <v>2</v>
          </cell>
          <cell r="H203">
            <v>0</v>
          </cell>
          <cell r="I203">
            <v>0</v>
          </cell>
        </row>
        <row r="204">
          <cell r="D204" t="str">
            <v>Elias Lindholm</v>
          </cell>
          <cell r="E204">
            <v>2</v>
          </cell>
          <cell r="F204">
            <v>0</v>
          </cell>
          <cell r="G204">
            <v>2</v>
          </cell>
          <cell r="H204">
            <v>0</v>
          </cell>
          <cell r="I204">
            <v>0</v>
          </cell>
        </row>
        <row r="205">
          <cell r="D205" t="str">
            <v>Fraser Minten</v>
          </cell>
          <cell r="E205">
            <v>0</v>
          </cell>
          <cell r="F205">
            <v>0</v>
          </cell>
          <cell r="G205">
            <v>0</v>
          </cell>
          <cell r="H205">
            <v>0</v>
          </cell>
          <cell r="I205">
            <v>0</v>
          </cell>
        </row>
        <row r="206">
          <cell r="D206" t="str">
            <v>Casey Mittelstadt</v>
          </cell>
          <cell r="E206">
            <v>0</v>
          </cell>
          <cell r="F206">
            <v>2</v>
          </cell>
          <cell r="G206">
            <v>2</v>
          </cell>
          <cell r="H206">
            <v>0</v>
          </cell>
          <cell r="I206">
            <v>0</v>
          </cell>
        </row>
        <row r="207">
          <cell r="D207" t="str">
            <v>David Pastrnak</v>
          </cell>
          <cell r="E207">
            <v>3</v>
          </cell>
          <cell r="F207">
            <v>4</v>
          </cell>
          <cell r="G207">
            <v>7</v>
          </cell>
          <cell r="H207">
            <v>0</v>
          </cell>
          <cell r="I207">
            <v>0</v>
          </cell>
        </row>
        <row r="208">
          <cell r="D208" t="str">
            <v>Lukas Reichel</v>
          </cell>
          <cell r="E208">
            <v>0</v>
          </cell>
          <cell r="F208">
            <v>0</v>
          </cell>
          <cell r="G208">
            <v>0</v>
          </cell>
          <cell r="H208">
            <v>0</v>
          </cell>
          <cell r="I208">
            <v>0</v>
          </cell>
        </row>
        <row r="209">
          <cell r="D209" t="str">
            <v>Alex Steeves</v>
          </cell>
          <cell r="E209">
            <v>0</v>
          </cell>
          <cell r="F209">
            <v>0</v>
          </cell>
          <cell r="G209">
            <v>0</v>
          </cell>
          <cell r="H209">
            <v>0</v>
          </cell>
          <cell r="I209">
            <v>0</v>
          </cell>
        </row>
        <row r="210">
          <cell r="D210" t="str">
            <v>Pavel Zacha</v>
          </cell>
          <cell r="E210">
            <v>1</v>
          </cell>
          <cell r="F210">
            <v>2</v>
          </cell>
          <cell r="G210">
            <v>3</v>
          </cell>
          <cell r="H210">
            <v>0</v>
          </cell>
          <cell r="I210">
            <v>0</v>
          </cell>
        </row>
        <row r="211">
          <cell r="D211" t="str">
            <v>Jonathan Aspirot</v>
          </cell>
          <cell r="E211">
            <v>0</v>
          </cell>
          <cell r="F211">
            <v>2</v>
          </cell>
          <cell r="G211">
            <v>2</v>
          </cell>
          <cell r="H211">
            <v>0</v>
          </cell>
          <cell r="I211">
            <v>0</v>
          </cell>
        </row>
        <row r="212">
          <cell r="D212" t="str">
            <v>Jordan Harris</v>
          </cell>
          <cell r="E212">
            <v>0</v>
          </cell>
          <cell r="F212">
            <v>0</v>
          </cell>
          <cell r="G212">
            <v>0</v>
          </cell>
          <cell r="H212">
            <v>0</v>
          </cell>
          <cell r="I212">
            <v>0</v>
          </cell>
        </row>
        <row r="213">
          <cell r="D213" t="str">
            <v>Henri Jokiharju</v>
          </cell>
          <cell r="E213">
            <v>0</v>
          </cell>
          <cell r="F213">
            <v>0</v>
          </cell>
          <cell r="G213">
            <v>0</v>
          </cell>
          <cell r="H213">
            <v>0</v>
          </cell>
          <cell r="I213">
            <v>0</v>
          </cell>
        </row>
        <row r="214">
          <cell r="D214" t="str">
            <v>Hampus Lindholm</v>
          </cell>
          <cell r="E214">
            <v>0</v>
          </cell>
          <cell r="F214">
            <v>2</v>
          </cell>
          <cell r="G214">
            <v>2</v>
          </cell>
          <cell r="H214">
            <v>0</v>
          </cell>
          <cell r="I214">
            <v>0</v>
          </cell>
        </row>
        <row r="215">
          <cell r="D215" t="str">
            <v>Mason Lohrei</v>
          </cell>
          <cell r="E215">
            <v>0</v>
          </cell>
          <cell r="F215">
            <v>0</v>
          </cell>
          <cell r="G215">
            <v>0</v>
          </cell>
          <cell r="H215">
            <v>0</v>
          </cell>
          <cell r="I215">
            <v>0</v>
          </cell>
        </row>
        <row r="216">
          <cell r="D216" t="str">
            <v>Charlie McAvoy</v>
          </cell>
          <cell r="E216">
            <v>0</v>
          </cell>
          <cell r="F216">
            <v>2</v>
          </cell>
          <cell r="G216">
            <v>2</v>
          </cell>
          <cell r="H216">
            <v>0</v>
          </cell>
          <cell r="I216">
            <v>0</v>
          </cell>
        </row>
        <row r="217">
          <cell r="D217" t="str">
            <v>Andrew Peeke</v>
          </cell>
          <cell r="E217">
            <v>0</v>
          </cell>
          <cell r="F217">
            <v>1</v>
          </cell>
          <cell r="G217">
            <v>1</v>
          </cell>
          <cell r="H217">
            <v>0</v>
          </cell>
          <cell r="I217">
            <v>0</v>
          </cell>
        </row>
        <row r="218">
          <cell r="D218" t="str">
            <v>Nikita Zadorov</v>
          </cell>
          <cell r="E218">
            <v>0</v>
          </cell>
          <cell r="F218">
            <v>1</v>
          </cell>
          <cell r="G218">
            <v>1</v>
          </cell>
          <cell r="H218">
            <v>0</v>
          </cell>
          <cell r="I218">
            <v>0</v>
          </cell>
        </row>
        <row r="219">
          <cell r="D219" t="str">
            <v>Joonas Korpisalo</v>
          </cell>
          <cell r="E219">
            <v>0</v>
          </cell>
          <cell r="F219">
            <v>0</v>
          </cell>
          <cell r="G219">
            <v>0</v>
          </cell>
          <cell r="H219">
            <v>0</v>
          </cell>
          <cell r="I219">
            <v>0</v>
          </cell>
        </row>
        <row r="220">
          <cell r="D220" t="str">
            <v>Jeremy Swayman</v>
          </cell>
          <cell r="E220">
            <v>0</v>
          </cell>
          <cell r="F220">
            <v>0</v>
          </cell>
          <cell r="G220">
            <v>0</v>
          </cell>
          <cell r="H220">
            <v>0</v>
          </cell>
          <cell r="I220">
            <v>2</v>
          </cell>
        </row>
        <row r="221">
          <cell r="D221" t="str">
            <v>Michael Amadio</v>
          </cell>
          <cell r="E221">
            <v>0</v>
          </cell>
          <cell r="F221">
            <v>0</v>
          </cell>
          <cell r="G221">
            <v>0</v>
          </cell>
          <cell r="H221">
            <v>0</v>
          </cell>
          <cell r="I221">
            <v>0</v>
          </cell>
        </row>
        <row r="222">
          <cell r="D222" t="str">
            <v>Drake Batherson</v>
          </cell>
          <cell r="E222">
            <v>3</v>
          </cell>
          <cell r="F222">
            <v>1</v>
          </cell>
          <cell r="G222">
            <v>4</v>
          </cell>
          <cell r="H222">
            <v>0</v>
          </cell>
          <cell r="I222">
            <v>0</v>
          </cell>
        </row>
        <row r="223">
          <cell r="D223" t="str">
            <v>Tyler Boucher</v>
          </cell>
          <cell r="E223">
            <v>0</v>
          </cell>
          <cell r="F223">
            <v>0</v>
          </cell>
          <cell r="G223">
            <v>0</v>
          </cell>
          <cell r="H223">
            <v>0</v>
          </cell>
          <cell r="I223">
            <v>0</v>
          </cell>
        </row>
        <row r="224">
          <cell r="D224" t="str">
            <v>Graeme Clarke</v>
          </cell>
          <cell r="E224">
            <v>0</v>
          </cell>
          <cell r="F224">
            <v>0</v>
          </cell>
          <cell r="G224">
            <v>0</v>
          </cell>
          <cell r="H224">
            <v>0</v>
          </cell>
          <cell r="I224">
            <v>0</v>
          </cell>
        </row>
        <row r="225">
          <cell r="D225" t="str">
            <v>Nick Cousins</v>
          </cell>
          <cell r="E225">
            <v>0</v>
          </cell>
          <cell r="F225">
            <v>1</v>
          </cell>
          <cell r="G225">
            <v>1</v>
          </cell>
          <cell r="H225">
            <v>0</v>
          </cell>
          <cell r="I225">
            <v>0</v>
          </cell>
        </row>
        <row r="226">
          <cell r="D226" t="str">
            <v>Dylan Cozens</v>
          </cell>
          <cell r="E226">
            <v>2</v>
          </cell>
          <cell r="F226">
            <v>0</v>
          </cell>
          <cell r="G226">
            <v>2</v>
          </cell>
          <cell r="H226">
            <v>0</v>
          </cell>
          <cell r="I226">
            <v>0</v>
          </cell>
        </row>
        <row r="227">
          <cell r="D227" t="str">
            <v>Lars Eller</v>
          </cell>
          <cell r="E227">
            <v>0</v>
          </cell>
          <cell r="F227">
            <v>0</v>
          </cell>
          <cell r="G227">
            <v>0</v>
          </cell>
          <cell r="H227">
            <v>0</v>
          </cell>
          <cell r="I227">
            <v>0</v>
          </cell>
        </row>
        <row r="228">
          <cell r="D228" t="str">
            <v>Warren Foegele</v>
          </cell>
          <cell r="E228">
            <v>0</v>
          </cell>
          <cell r="F228">
            <v>0</v>
          </cell>
          <cell r="G228">
            <v>0</v>
          </cell>
          <cell r="H228">
            <v>0</v>
          </cell>
          <cell r="I228">
            <v>0</v>
          </cell>
        </row>
        <row r="229">
          <cell r="D229" t="str">
            <v>Claude Giroux</v>
          </cell>
          <cell r="E229">
            <v>0</v>
          </cell>
          <cell r="F229">
            <v>0</v>
          </cell>
          <cell r="G229">
            <v>0</v>
          </cell>
          <cell r="H229">
            <v>0</v>
          </cell>
          <cell r="I229">
            <v>0</v>
          </cell>
        </row>
        <row r="230">
          <cell r="D230" t="str">
            <v>Ridly Greig</v>
          </cell>
          <cell r="E230">
            <v>0</v>
          </cell>
          <cell r="F230">
            <v>1</v>
          </cell>
          <cell r="G230">
            <v>1</v>
          </cell>
          <cell r="H230">
            <v>0</v>
          </cell>
          <cell r="I230">
            <v>0</v>
          </cell>
        </row>
        <row r="231">
          <cell r="D231" t="str">
            <v>Stephen Halliday</v>
          </cell>
          <cell r="E231">
            <v>0</v>
          </cell>
          <cell r="F231">
            <v>0</v>
          </cell>
          <cell r="G231">
            <v>0</v>
          </cell>
          <cell r="H231">
            <v>0</v>
          </cell>
          <cell r="I231">
            <v>0</v>
          </cell>
        </row>
        <row r="232">
          <cell r="D232" t="str">
            <v>Hayden Hodgson</v>
          </cell>
          <cell r="E232">
            <v>0</v>
          </cell>
          <cell r="F232">
            <v>0</v>
          </cell>
          <cell r="G232">
            <v>0</v>
          </cell>
          <cell r="H232">
            <v>0</v>
          </cell>
          <cell r="I232">
            <v>0</v>
          </cell>
        </row>
        <row r="233">
          <cell r="D233" t="str">
            <v>Arthur Kaliyev</v>
          </cell>
          <cell r="E233">
            <v>0</v>
          </cell>
          <cell r="F233">
            <v>0</v>
          </cell>
          <cell r="G233">
            <v>0</v>
          </cell>
          <cell r="H233">
            <v>0</v>
          </cell>
          <cell r="I233">
            <v>0</v>
          </cell>
        </row>
        <row r="234">
          <cell r="D234" t="str">
            <v>Kurtis MacDermid</v>
          </cell>
          <cell r="E234">
            <v>0</v>
          </cell>
          <cell r="F234">
            <v>0</v>
          </cell>
          <cell r="G234">
            <v>0</v>
          </cell>
          <cell r="H234">
            <v>0</v>
          </cell>
          <cell r="I234">
            <v>0</v>
          </cell>
        </row>
        <row r="235">
          <cell r="D235" t="str">
            <v>Oskar Pettersson</v>
          </cell>
          <cell r="E235">
            <v>0</v>
          </cell>
          <cell r="F235">
            <v>0</v>
          </cell>
          <cell r="G235">
            <v>0</v>
          </cell>
          <cell r="H235">
            <v>0</v>
          </cell>
          <cell r="I235">
            <v>0</v>
          </cell>
        </row>
        <row r="236">
          <cell r="D236" t="str">
            <v>Shane Pinto</v>
          </cell>
          <cell r="E236">
            <v>0</v>
          </cell>
          <cell r="F236">
            <v>0</v>
          </cell>
          <cell r="G236">
            <v>0</v>
          </cell>
          <cell r="H236">
            <v>0</v>
          </cell>
          <cell r="I236">
            <v>0</v>
          </cell>
        </row>
        <row r="237">
          <cell r="D237" t="str">
            <v>Tim StÃ¼tzle</v>
          </cell>
          <cell r="E237">
            <v>0</v>
          </cell>
          <cell r="F237">
            <v>1</v>
          </cell>
          <cell r="G237">
            <v>1</v>
          </cell>
          <cell r="H237">
            <v>0</v>
          </cell>
          <cell r="I237">
            <v>0</v>
          </cell>
        </row>
        <row r="238">
          <cell r="D238" t="str">
            <v>Brady Tkachuk</v>
          </cell>
          <cell r="E238">
            <v>0</v>
          </cell>
          <cell r="F238">
            <v>0</v>
          </cell>
          <cell r="G238">
            <v>0</v>
          </cell>
          <cell r="H238">
            <v>0</v>
          </cell>
          <cell r="I238">
            <v>0</v>
          </cell>
        </row>
        <row r="239">
          <cell r="D239" t="str">
            <v>Fabian Zetterlund</v>
          </cell>
          <cell r="E239">
            <v>0</v>
          </cell>
          <cell r="F239">
            <v>0</v>
          </cell>
          <cell r="G239">
            <v>0</v>
          </cell>
          <cell r="H239">
            <v>0</v>
          </cell>
          <cell r="I239">
            <v>0</v>
          </cell>
        </row>
        <row r="240">
          <cell r="D240" t="str">
            <v>Thomas Chabot</v>
          </cell>
          <cell r="E240">
            <v>0</v>
          </cell>
          <cell r="F240">
            <v>0</v>
          </cell>
          <cell r="G240">
            <v>0</v>
          </cell>
          <cell r="H240">
            <v>0</v>
          </cell>
          <cell r="I240">
            <v>0</v>
          </cell>
        </row>
        <row r="241">
          <cell r="D241" t="str">
            <v>Cameron Crotty</v>
          </cell>
          <cell r="E241">
            <v>0</v>
          </cell>
          <cell r="F241">
            <v>0</v>
          </cell>
          <cell r="G241">
            <v>0</v>
          </cell>
          <cell r="H241">
            <v>0</v>
          </cell>
          <cell r="I241">
            <v>0</v>
          </cell>
        </row>
        <row r="242">
          <cell r="D242" t="str">
            <v>Dennis Gilbert</v>
          </cell>
          <cell r="E242">
            <v>0</v>
          </cell>
          <cell r="F242">
            <v>0</v>
          </cell>
          <cell r="G242">
            <v>0</v>
          </cell>
          <cell r="H242">
            <v>0</v>
          </cell>
          <cell r="I242">
            <v>0</v>
          </cell>
        </row>
        <row r="243">
          <cell r="D243" t="str">
            <v>Nick Jensen</v>
          </cell>
          <cell r="E243">
            <v>0</v>
          </cell>
          <cell r="F243">
            <v>0</v>
          </cell>
          <cell r="G243">
            <v>0</v>
          </cell>
          <cell r="H243">
            <v>0</v>
          </cell>
          <cell r="I243">
            <v>0</v>
          </cell>
        </row>
        <row r="244">
          <cell r="D244" t="str">
            <v>Tyler Kleven</v>
          </cell>
          <cell r="E244">
            <v>0</v>
          </cell>
          <cell r="F244">
            <v>0</v>
          </cell>
          <cell r="G244">
            <v>0</v>
          </cell>
          <cell r="H244">
            <v>0</v>
          </cell>
          <cell r="I244">
            <v>0</v>
          </cell>
        </row>
        <row r="245">
          <cell r="D245" t="str">
            <v>Nikolas Matinpalo</v>
          </cell>
          <cell r="E245">
            <v>0</v>
          </cell>
          <cell r="F245">
            <v>0</v>
          </cell>
          <cell r="G245">
            <v>0</v>
          </cell>
          <cell r="H245">
            <v>0</v>
          </cell>
          <cell r="I245">
            <v>0</v>
          </cell>
        </row>
        <row r="246">
          <cell r="D246" t="str">
            <v>Jake Sanderson</v>
          </cell>
          <cell r="E246">
            <v>0</v>
          </cell>
          <cell r="F246">
            <v>2</v>
          </cell>
          <cell r="G246">
            <v>2</v>
          </cell>
          <cell r="H246">
            <v>0</v>
          </cell>
          <cell r="I246">
            <v>0</v>
          </cell>
        </row>
        <row r="247">
          <cell r="D247" t="str">
            <v>Jordan Spence</v>
          </cell>
          <cell r="E247">
            <v>0</v>
          </cell>
          <cell r="F247">
            <v>0</v>
          </cell>
          <cell r="G247">
            <v>0</v>
          </cell>
          <cell r="H247">
            <v>0</v>
          </cell>
          <cell r="I247">
            <v>0</v>
          </cell>
        </row>
        <row r="248">
          <cell r="D248" t="str">
            <v>Lassi Thomson</v>
          </cell>
          <cell r="E248">
            <v>0</v>
          </cell>
          <cell r="F248">
            <v>0</v>
          </cell>
          <cell r="G248">
            <v>0</v>
          </cell>
          <cell r="H248">
            <v>0</v>
          </cell>
          <cell r="I248">
            <v>0</v>
          </cell>
        </row>
        <row r="249">
          <cell r="D249" t="str">
            <v>Carter Yakemchuk</v>
          </cell>
          <cell r="E249">
            <v>0</v>
          </cell>
          <cell r="F249">
            <v>2</v>
          </cell>
          <cell r="G249">
            <v>2</v>
          </cell>
          <cell r="H249">
            <v>0</v>
          </cell>
          <cell r="I249">
            <v>0</v>
          </cell>
        </row>
        <row r="250">
          <cell r="D250" t="str">
            <v>Artem Zub</v>
          </cell>
          <cell r="E250">
            <v>0</v>
          </cell>
          <cell r="F250">
            <v>0</v>
          </cell>
          <cell r="G250">
            <v>0</v>
          </cell>
          <cell r="H250">
            <v>0</v>
          </cell>
          <cell r="I250">
            <v>0</v>
          </cell>
        </row>
        <row r="251">
          <cell r="D251" t="str">
            <v>Leevi MerilÃ¤inen</v>
          </cell>
          <cell r="E251">
            <v>0</v>
          </cell>
          <cell r="F251">
            <v>0</v>
          </cell>
          <cell r="G251">
            <v>0</v>
          </cell>
          <cell r="H251">
            <v>0</v>
          </cell>
          <cell r="I251">
            <v>0</v>
          </cell>
        </row>
        <row r="252">
          <cell r="D252" t="str">
            <v>James Reimer</v>
          </cell>
          <cell r="E252">
            <v>0</v>
          </cell>
          <cell r="F252">
            <v>0</v>
          </cell>
          <cell r="G252">
            <v>0</v>
          </cell>
          <cell r="H252">
            <v>0</v>
          </cell>
          <cell r="I252">
            <v>0</v>
          </cell>
        </row>
        <row r="253">
          <cell r="D253" t="str">
            <v>Linus Ullmark</v>
          </cell>
          <cell r="E253">
            <v>0</v>
          </cell>
          <cell r="F253">
            <v>0</v>
          </cell>
          <cell r="G253">
            <v>0</v>
          </cell>
          <cell r="H253">
            <v>0</v>
          </cell>
          <cell r="I253">
            <v>0</v>
          </cell>
        </row>
        <row r="254">
          <cell r="D254" t="str">
            <v>Noel Acciari</v>
          </cell>
          <cell r="E254">
            <v>0</v>
          </cell>
          <cell r="F254">
            <v>1</v>
          </cell>
          <cell r="G254">
            <v>1</v>
          </cell>
          <cell r="H254">
            <v>0</v>
          </cell>
          <cell r="I254">
            <v>0</v>
          </cell>
        </row>
        <row r="255">
          <cell r="D255" t="str">
            <v>Justin Brazeau</v>
          </cell>
          <cell r="E255">
            <v>0</v>
          </cell>
          <cell r="F255">
            <v>0</v>
          </cell>
          <cell r="G255">
            <v>0</v>
          </cell>
          <cell r="H255">
            <v>0</v>
          </cell>
          <cell r="I255">
            <v>0</v>
          </cell>
        </row>
        <row r="256">
          <cell r="D256" t="str">
            <v>Egor Chinakhov</v>
          </cell>
          <cell r="E256">
            <v>0</v>
          </cell>
          <cell r="F256">
            <v>0</v>
          </cell>
          <cell r="G256">
            <v>0</v>
          </cell>
          <cell r="H256">
            <v>0</v>
          </cell>
          <cell r="I256">
            <v>0</v>
          </cell>
        </row>
        <row r="257">
          <cell r="D257" t="str">
            <v>Sidney Crosby</v>
          </cell>
          <cell r="E257">
            <v>1</v>
          </cell>
          <cell r="F257">
            <v>4</v>
          </cell>
          <cell r="G257">
            <v>5</v>
          </cell>
          <cell r="H257">
            <v>0</v>
          </cell>
          <cell r="I257">
            <v>0</v>
          </cell>
        </row>
        <row r="258">
          <cell r="D258" t="str">
            <v>Connor Dewar</v>
          </cell>
          <cell r="E258">
            <v>2</v>
          </cell>
          <cell r="F258">
            <v>0</v>
          </cell>
          <cell r="G258">
            <v>2</v>
          </cell>
          <cell r="H258">
            <v>0</v>
          </cell>
          <cell r="I258">
            <v>0</v>
          </cell>
        </row>
        <row r="259">
          <cell r="D259" t="str">
            <v>Filip Hallander</v>
          </cell>
          <cell r="E259">
            <v>0</v>
          </cell>
          <cell r="F259">
            <v>0</v>
          </cell>
          <cell r="G259">
            <v>0</v>
          </cell>
          <cell r="H259">
            <v>0</v>
          </cell>
          <cell r="I259">
            <v>0</v>
          </cell>
        </row>
        <row r="260">
          <cell r="D260" t="str">
            <v>Kevin Hayes</v>
          </cell>
          <cell r="E260">
            <v>0</v>
          </cell>
          <cell r="F260">
            <v>0</v>
          </cell>
          <cell r="G260">
            <v>0</v>
          </cell>
          <cell r="H260">
            <v>0</v>
          </cell>
          <cell r="I260">
            <v>0</v>
          </cell>
        </row>
        <row r="261">
          <cell r="D261" t="str">
            <v>Ben Kindel</v>
          </cell>
          <cell r="E261">
            <v>0</v>
          </cell>
          <cell r="F261">
            <v>0</v>
          </cell>
          <cell r="G261">
            <v>0</v>
          </cell>
          <cell r="H261">
            <v>0</v>
          </cell>
          <cell r="I261">
            <v>0</v>
          </cell>
        </row>
        <row r="262">
          <cell r="D262" t="str">
            <v>Ville Koivunen</v>
          </cell>
          <cell r="E262">
            <v>0</v>
          </cell>
          <cell r="F262">
            <v>1</v>
          </cell>
          <cell r="G262">
            <v>1</v>
          </cell>
          <cell r="H262">
            <v>0</v>
          </cell>
          <cell r="I262">
            <v>0</v>
          </cell>
        </row>
        <row r="263">
          <cell r="D263" t="str">
            <v>Blake Lizotte</v>
          </cell>
          <cell r="E263">
            <v>0</v>
          </cell>
          <cell r="F263">
            <v>2</v>
          </cell>
          <cell r="G263">
            <v>2</v>
          </cell>
          <cell r="H263">
            <v>0</v>
          </cell>
          <cell r="I263">
            <v>0</v>
          </cell>
        </row>
        <row r="264">
          <cell r="D264" t="str">
            <v>Evgeni Malkin</v>
          </cell>
          <cell r="E264">
            <v>2</v>
          </cell>
          <cell r="F264">
            <v>1</v>
          </cell>
          <cell r="G264">
            <v>3</v>
          </cell>
          <cell r="H264">
            <v>0</v>
          </cell>
          <cell r="I264">
            <v>0</v>
          </cell>
        </row>
        <row r="265">
          <cell r="D265" t="str">
            <v>Anthony Mantha</v>
          </cell>
          <cell r="E265">
            <v>0</v>
          </cell>
          <cell r="F265">
            <v>1</v>
          </cell>
          <cell r="G265">
            <v>1</v>
          </cell>
          <cell r="H265">
            <v>0</v>
          </cell>
          <cell r="I265">
            <v>0</v>
          </cell>
        </row>
        <row r="266">
          <cell r="D266" t="str">
            <v>Tommy Novak</v>
          </cell>
          <cell r="E266">
            <v>0</v>
          </cell>
          <cell r="F266">
            <v>2</v>
          </cell>
          <cell r="G266">
            <v>2</v>
          </cell>
          <cell r="H266">
            <v>0</v>
          </cell>
          <cell r="I266">
            <v>0</v>
          </cell>
        </row>
        <row r="267">
          <cell r="D267" t="str">
            <v>Rickard Rakell</v>
          </cell>
          <cell r="E267">
            <v>1</v>
          </cell>
          <cell r="F267">
            <v>3</v>
          </cell>
          <cell r="G267">
            <v>4</v>
          </cell>
          <cell r="H267">
            <v>0</v>
          </cell>
          <cell r="I267">
            <v>0</v>
          </cell>
        </row>
        <row r="268">
          <cell r="D268" t="str">
            <v>Bryan Rust</v>
          </cell>
          <cell r="E268">
            <v>1</v>
          </cell>
          <cell r="F268">
            <v>1</v>
          </cell>
          <cell r="G268">
            <v>2</v>
          </cell>
          <cell r="H268">
            <v>0</v>
          </cell>
          <cell r="I268">
            <v>0</v>
          </cell>
        </row>
        <row r="269">
          <cell r="D269" t="str">
            <v>Elmer Soderblom</v>
          </cell>
          <cell r="E269">
            <v>1</v>
          </cell>
          <cell r="F269">
            <v>0</v>
          </cell>
          <cell r="G269">
            <v>1</v>
          </cell>
          <cell r="H269">
            <v>0</v>
          </cell>
          <cell r="I269">
            <v>0</v>
          </cell>
        </row>
        <row r="270">
          <cell r="D270" t="str">
            <v>Connor Clifton</v>
          </cell>
          <cell r="E270">
            <v>0</v>
          </cell>
          <cell r="F270">
            <v>0</v>
          </cell>
          <cell r="G270">
            <v>0</v>
          </cell>
          <cell r="H270">
            <v>0</v>
          </cell>
          <cell r="I270">
            <v>0</v>
          </cell>
        </row>
        <row r="271">
          <cell r="D271" t="str">
            <v>Samuel Girard</v>
          </cell>
          <cell r="E271">
            <v>0</v>
          </cell>
          <cell r="F271">
            <v>0</v>
          </cell>
          <cell r="G271">
            <v>0</v>
          </cell>
          <cell r="H271">
            <v>0</v>
          </cell>
          <cell r="I271">
            <v>0</v>
          </cell>
        </row>
        <row r="272">
          <cell r="D272" t="str">
            <v>Ryan Graves</v>
          </cell>
          <cell r="E272">
            <v>0</v>
          </cell>
          <cell r="F272">
            <v>0</v>
          </cell>
          <cell r="G272">
            <v>0</v>
          </cell>
          <cell r="H272">
            <v>0</v>
          </cell>
          <cell r="I272">
            <v>0</v>
          </cell>
        </row>
        <row r="273">
          <cell r="D273" t="str">
            <v>Erik Karlsson</v>
          </cell>
          <cell r="E273">
            <v>1</v>
          </cell>
          <cell r="F273">
            <v>2</v>
          </cell>
          <cell r="G273">
            <v>3</v>
          </cell>
          <cell r="H273">
            <v>0</v>
          </cell>
          <cell r="I273">
            <v>0</v>
          </cell>
        </row>
        <row r="274">
          <cell r="D274" t="str">
            <v>Kris Letang</v>
          </cell>
          <cell r="E274">
            <v>2</v>
          </cell>
          <cell r="F274">
            <v>0</v>
          </cell>
          <cell r="G274">
            <v>2</v>
          </cell>
          <cell r="H274">
            <v>0</v>
          </cell>
          <cell r="I274">
            <v>0</v>
          </cell>
        </row>
        <row r="275">
          <cell r="D275" t="str">
            <v>Jake Livanavage</v>
          </cell>
          <cell r="E275">
            <v>0</v>
          </cell>
          <cell r="F275">
            <v>0</v>
          </cell>
          <cell r="G275">
            <v>0</v>
          </cell>
          <cell r="H275">
            <v>0</v>
          </cell>
          <cell r="I275">
            <v>0</v>
          </cell>
        </row>
        <row r="276">
          <cell r="D276" t="str">
            <v>Ryan Shea</v>
          </cell>
          <cell r="E276">
            <v>0</v>
          </cell>
          <cell r="F276">
            <v>1</v>
          </cell>
          <cell r="G276">
            <v>1</v>
          </cell>
          <cell r="H276">
            <v>0</v>
          </cell>
          <cell r="I276">
            <v>0</v>
          </cell>
        </row>
        <row r="277">
          <cell r="D277" t="str">
            <v>Ilya Solovyov</v>
          </cell>
          <cell r="E277">
            <v>0</v>
          </cell>
          <cell r="F277">
            <v>0</v>
          </cell>
          <cell r="G277">
            <v>0</v>
          </cell>
          <cell r="H277">
            <v>0</v>
          </cell>
          <cell r="I277">
            <v>0</v>
          </cell>
        </row>
        <row r="278">
          <cell r="D278" t="str">
            <v>Jack St. Ivany</v>
          </cell>
          <cell r="E278">
            <v>0</v>
          </cell>
          <cell r="F278">
            <v>0</v>
          </cell>
          <cell r="G278">
            <v>0</v>
          </cell>
          <cell r="H278">
            <v>0</v>
          </cell>
          <cell r="I278">
            <v>0</v>
          </cell>
        </row>
        <row r="279">
          <cell r="D279" t="str">
            <v>Parker Wotherspoon</v>
          </cell>
          <cell r="E279">
            <v>0</v>
          </cell>
          <cell r="F279">
            <v>1</v>
          </cell>
          <cell r="G279">
            <v>1</v>
          </cell>
          <cell r="H279">
            <v>0</v>
          </cell>
          <cell r="I279">
            <v>0</v>
          </cell>
        </row>
        <row r="280">
          <cell r="D280" t="str">
            <v>Arturs Silovs</v>
          </cell>
          <cell r="E280">
            <v>0</v>
          </cell>
          <cell r="F280">
            <v>0</v>
          </cell>
          <cell r="G280">
            <v>0</v>
          </cell>
          <cell r="H280">
            <v>0</v>
          </cell>
          <cell r="I280">
            <v>2</v>
          </cell>
        </row>
        <row r="281">
          <cell r="D281" t="str">
            <v>Stuart Skinner</v>
          </cell>
          <cell r="E281">
            <v>0</v>
          </cell>
          <cell r="F281">
            <v>0</v>
          </cell>
          <cell r="G281">
            <v>0</v>
          </cell>
          <cell r="H281">
            <v>0</v>
          </cell>
          <cell r="I281">
            <v>0</v>
          </cell>
        </row>
        <row r="282">
          <cell r="D282" t="str">
            <v>Rodrigo Abols</v>
          </cell>
          <cell r="E282">
            <v>0</v>
          </cell>
          <cell r="F282">
            <v>0</v>
          </cell>
          <cell r="G282">
            <v>0</v>
          </cell>
          <cell r="H282">
            <v>0</v>
          </cell>
          <cell r="I282">
            <v>0</v>
          </cell>
        </row>
        <row r="283">
          <cell r="D283" t="str">
            <v>Denver Barkey</v>
          </cell>
          <cell r="E283">
            <v>1</v>
          </cell>
          <cell r="F283">
            <v>1</v>
          </cell>
          <cell r="G283">
            <v>2</v>
          </cell>
          <cell r="H283">
            <v>0</v>
          </cell>
          <cell r="I283">
            <v>0</v>
          </cell>
        </row>
        <row r="284">
          <cell r="D284" t="str">
            <v>Alex Bump</v>
          </cell>
          <cell r="E284">
            <v>1</v>
          </cell>
          <cell r="F284">
            <v>0</v>
          </cell>
          <cell r="G284">
            <v>1</v>
          </cell>
          <cell r="H284">
            <v>0</v>
          </cell>
          <cell r="I284">
            <v>0</v>
          </cell>
        </row>
        <row r="285">
          <cell r="D285" t="str">
            <v>Noah Cates</v>
          </cell>
          <cell r="E285">
            <v>1</v>
          </cell>
          <cell r="F285">
            <v>3</v>
          </cell>
          <cell r="G285">
            <v>4</v>
          </cell>
          <cell r="H285">
            <v>0</v>
          </cell>
          <cell r="I285">
            <v>0</v>
          </cell>
        </row>
        <row r="286">
          <cell r="D286" t="str">
            <v>Sean Couturier</v>
          </cell>
          <cell r="E286">
            <v>1</v>
          </cell>
          <cell r="F286">
            <v>3</v>
          </cell>
          <cell r="G286">
            <v>4</v>
          </cell>
          <cell r="H286">
            <v>0</v>
          </cell>
          <cell r="I286">
            <v>0</v>
          </cell>
        </row>
        <row r="287">
          <cell r="D287" t="str">
            <v>Christian Dvorak</v>
          </cell>
          <cell r="E287">
            <v>0</v>
          </cell>
          <cell r="F287">
            <v>3</v>
          </cell>
          <cell r="G287">
            <v>3</v>
          </cell>
          <cell r="H287">
            <v>0</v>
          </cell>
          <cell r="I287">
            <v>0</v>
          </cell>
        </row>
        <row r="288">
          <cell r="D288" t="str">
            <v>Tyson Foerster</v>
          </cell>
          <cell r="E288">
            <v>0</v>
          </cell>
          <cell r="F288">
            <v>0</v>
          </cell>
          <cell r="G288">
            <v>0</v>
          </cell>
          <cell r="H288">
            <v>0</v>
          </cell>
          <cell r="I288">
            <v>0</v>
          </cell>
        </row>
        <row r="289">
          <cell r="D289" t="str">
            <v>Luke Glendening</v>
          </cell>
          <cell r="E289">
            <v>1</v>
          </cell>
          <cell r="F289">
            <v>0</v>
          </cell>
          <cell r="G289">
            <v>1</v>
          </cell>
          <cell r="H289">
            <v>0</v>
          </cell>
          <cell r="I289">
            <v>0</v>
          </cell>
        </row>
        <row r="290">
          <cell r="D290" t="str">
            <v>Nikita Grebenkin</v>
          </cell>
          <cell r="E290">
            <v>0</v>
          </cell>
          <cell r="F290">
            <v>0</v>
          </cell>
          <cell r="G290">
            <v>0</v>
          </cell>
          <cell r="H290">
            <v>0</v>
          </cell>
          <cell r="I290">
            <v>0</v>
          </cell>
        </row>
        <row r="291">
          <cell r="D291" t="str">
            <v>Carl Grundstrom</v>
          </cell>
          <cell r="E291">
            <v>0</v>
          </cell>
          <cell r="F291">
            <v>1</v>
          </cell>
          <cell r="G291">
            <v>1</v>
          </cell>
          <cell r="H291">
            <v>0</v>
          </cell>
          <cell r="I291">
            <v>0</v>
          </cell>
        </row>
        <row r="292">
          <cell r="D292" t="str">
            <v>Garnet Hathaway</v>
          </cell>
          <cell r="E292">
            <v>1</v>
          </cell>
          <cell r="F292">
            <v>1</v>
          </cell>
          <cell r="G292">
            <v>2</v>
          </cell>
          <cell r="H292">
            <v>0</v>
          </cell>
          <cell r="I292">
            <v>0</v>
          </cell>
        </row>
        <row r="293">
          <cell r="D293" t="str">
            <v>Travis Konecny</v>
          </cell>
          <cell r="E293">
            <v>1</v>
          </cell>
          <cell r="F293">
            <v>3</v>
          </cell>
          <cell r="G293">
            <v>4</v>
          </cell>
          <cell r="H293">
            <v>0</v>
          </cell>
          <cell r="I293">
            <v>0</v>
          </cell>
        </row>
        <row r="294">
          <cell r="D294" t="str">
            <v>Porter Martone</v>
          </cell>
          <cell r="E294">
            <v>2</v>
          </cell>
          <cell r="F294">
            <v>1</v>
          </cell>
          <cell r="G294">
            <v>3</v>
          </cell>
          <cell r="H294">
            <v>0</v>
          </cell>
          <cell r="I294">
            <v>0</v>
          </cell>
        </row>
        <row r="295">
          <cell r="D295" t="str">
            <v>Matvei Michkov</v>
          </cell>
          <cell r="E295">
            <v>0</v>
          </cell>
          <cell r="F295">
            <v>1</v>
          </cell>
          <cell r="G295">
            <v>1</v>
          </cell>
          <cell r="H295">
            <v>0</v>
          </cell>
          <cell r="I295">
            <v>0</v>
          </cell>
        </row>
        <row r="296">
          <cell r="D296" t="str">
            <v>Owen Tippett</v>
          </cell>
          <cell r="E296">
            <v>1</v>
          </cell>
          <cell r="F296">
            <v>1</v>
          </cell>
          <cell r="G296">
            <v>2</v>
          </cell>
          <cell r="H296">
            <v>0</v>
          </cell>
          <cell r="I296">
            <v>0</v>
          </cell>
        </row>
        <row r="297">
          <cell r="D297" t="str">
            <v>Garrett Wilson</v>
          </cell>
          <cell r="E297">
            <v>0</v>
          </cell>
          <cell r="F297">
            <v>0</v>
          </cell>
          <cell r="G297">
            <v>0</v>
          </cell>
          <cell r="H297">
            <v>0</v>
          </cell>
          <cell r="I297">
            <v>0</v>
          </cell>
        </row>
        <row r="298">
          <cell r="D298" t="str">
            <v>Trevor Zegras</v>
          </cell>
          <cell r="E298">
            <v>1</v>
          </cell>
          <cell r="F298">
            <v>3</v>
          </cell>
          <cell r="G298">
            <v>4</v>
          </cell>
          <cell r="H298">
            <v>0</v>
          </cell>
          <cell r="I298">
            <v>0</v>
          </cell>
        </row>
        <row r="299">
          <cell r="D299" t="str">
            <v>Emil Andrae</v>
          </cell>
          <cell r="E299">
            <v>0</v>
          </cell>
          <cell r="F299">
            <v>0</v>
          </cell>
          <cell r="G299">
            <v>0</v>
          </cell>
          <cell r="H299">
            <v>0</v>
          </cell>
          <cell r="I299">
            <v>0</v>
          </cell>
        </row>
        <row r="300">
          <cell r="D300" t="str">
            <v>Oliver Bonk</v>
          </cell>
          <cell r="E300">
            <v>0</v>
          </cell>
          <cell r="F300">
            <v>0</v>
          </cell>
          <cell r="G300">
            <v>0</v>
          </cell>
          <cell r="H300">
            <v>0</v>
          </cell>
          <cell r="I300">
            <v>0</v>
          </cell>
        </row>
        <row r="301">
          <cell r="D301" t="str">
            <v>Jamie Drysdale</v>
          </cell>
          <cell r="E301">
            <v>2</v>
          </cell>
          <cell r="F301">
            <v>2</v>
          </cell>
          <cell r="G301">
            <v>4</v>
          </cell>
          <cell r="H301">
            <v>0</v>
          </cell>
          <cell r="I301">
            <v>0</v>
          </cell>
        </row>
        <row r="302">
          <cell r="D302" t="str">
            <v>David Jiricek</v>
          </cell>
          <cell r="E302">
            <v>0</v>
          </cell>
          <cell r="F302">
            <v>0</v>
          </cell>
          <cell r="G302">
            <v>0</v>
          </cell>
          <cell r="H302">
            <v>0</v>
          </cell>
          <cell r="I302">
            <v>0</v>
          </cell>
        </row>
        <row r="303">
          <cell r="D303" t="str">
            <v>Noah Juulsen</v>
          </cell>
          <cell r="E303">
            <v>0</v>
          </cell>
          <cell r="F303">
            <v>2</v>
          </cell>
          <cell r="G303">
            <v>2</v>
          </cell>
          <cell r="H303">
            <v>0</v>
          </cell>
          <cell r="I303">
            <v>0</v>
          </cell>
        </row>
        <row r="304">
          <cell r="D304" t="str">
            <v>Rasmus Ristolainen</v>
          </cell>
          <cell r="E304">
            <v>1</v>
          </cell>
          <cell r="F304">
            <v>4</v>
          </cell>
          <cell r="G304">
            <v>5</v>
          </cell>
          <cell r="H304">
            <v>0</v>
          </cell>
          <cell r="I304">
            <v>0</v>
          </cell>
        </row>
        <row r="305">
          <cell r="D305" t="str">
            <v>Travis Sanheim</v>
          </cell>
          <cell r="E305">
            <v>2</v>
          </cell>
          <cell r="F305">
            <v>1</v>
          </cell>
          <cell r="G305">
            <v>3</v>
          </cell>
          <cell r="H305">
            <v>0</v>
          </cell>
          <cell r="I305">
            <v>0</v>
          </cell>
        </row>
        <row r="306">
          <cell r="D306" t="str">
            <v>Nick Seeler</v>
          </cell>
          <cell r="E306">
            <v>1</v>
          </cell>
          <cell r="F306">
            <v>0</v>
          </cell>
          <cell r="G306">
            <v>1</v>
          </cell>
          <cell r="H306">
            <v>0</v>
          </cell>
          <cell r="I306">
            <v>0</v>
          </cell>
        </row>
        <row r="307">
          <cell r="D307" t="str">
            <v>Cam York</v>
          </cell>
          <cell r="E307">
            <v>1</v>
          </cell>
          <cell r="F307">
            <v>1</v>
          </cell>
          <cell r="G307">
            <v>2</v>
          </cell>
          <cell r="H307">
            <v>0</v>
          </cell>
          <cell r="I307">
            <v>0</v>
          </cell>
        </row>
        <row r="308">
          <cell r="D308" t="str">
            <v>Samuel Ersson</v>
          </cell>
          <cell r="E308">
            <v>0</v>
          </cell>
          <cell r="F308">
            <v>0</v>
          </cell>
          <cell r="G308">
            <v>0</v>
          </cell>
          <cell r="H308">
            <v>0</v>
          </cell>
          <cell r="I308">
            <v>0</v>
          </cell>
        </row>
        <row r="309">
          <cell r="D309" t="str">
            <v>Aleksei Kolosov</v>
          </cell>
          <cell r="E309">
            <v>0</v>
          </cell>
          <cell r="F309">
            <v>0</v>
          </cell>
          <cell r="G309">
            <v>0</v>
          </cell>
          <cell r="H309">
            <v>0</v>
          </cell>
          <cell r="I309">
            <v>0</v>
          </cell>
        </row>
        <row r="310">
          <cell r="D310" t="str">
            <v>Dan Vladar</v>
          </cell>
          <cell r="E310">
            <v>0</v>
          </cell>
          <cell r="F310">
            <v>0</v>
          </cell>
          <cell r="G310">
            <v>0</v>
          </cell>
          <cell r="H310">
            <v>2</v>
          </cell>
          <cell r="I310">
            <v>4</v>
          </cell>
        </row>
        <row r="311">
          <cell r="D311" t="str">
            <v>Ivan Barbashev</v>
          </cell>
          <cell r="E311">
            <v>3</v>
          </cell>
          <cell r="F311">
            <v>4</v>
          </cell>
          <cell r="G311">
            <v>7</v>
          </cell>
          <cell r="H311">
            <v>0</v>
          </cell>
          <cell r="I311">
            <v>0</v>
          </cell>
        </row>
        <row r="312">
          <cell r="D312" t="str">
            <v>Pavel Dorofeyev</v>
          </cell>
          <cell r="E312">
            <v>4</v>
          </cell>
          <cell r="F312">
            <v>1</v>
          </cell>
          <cell r="G312">
            <v>5</v>
          </cell>
          <cell r="H312">
            <v>0</v>
          </cell>
          <cell r="I312">
            <v>0</v>
          </cell>
        </row>
        <row r="313">
          <cell r="D313" t="str">
            <v>Nic Dowd</v>
          </cell>
          <cell r="E313">
            <v>2</v>
          </cell>
          <cell r="F313">
            <v>0</v>
          </cell>
          <cell r="G313">
            <v>2</v>
          </cell>
          <cell r="H313">
            <v>0</v>
          </cell>
          <cell r="I313">
            <v>0</v>
          </cell>
        </row>
        <row r="314">
          <cell r="D314" t="str">
            <v>Jack Eichel</v>
          </cell>
          <cell r="E314">
            <v>1</v>
          </cell>
          <cell r="F314">
            <v>8</v>
          </cell>
          <cell r="G314">
            <v>9</v>
          </cell>
          <cell r="H314">
            <v>0</v>
          </cell>
          <cell r="I314">
            <v>0</v>
          </cell>
        </row>
        <row r="315">
          <cell r="D315" t="str">
            <v>Tomas Hertl</v>
          </cell>
          <cell r="E315">
            <v>0</v>
          </cell>
          <cell r="F315">
            <v>2</v>
          </cell>
          <cell r="G315">
            <v>2</v>
          </cell>
          <cell r="H315">
            <v>0</v>
          </cell>
          <cell r="I315">
            <v>0</v>
          </cell>
        </row>
        <row r="316">
          <cell r="D316" t="str">
            <v>Alexander Holtz</v>
          </cell>
          <cell r="E316">
            <v>1</v>
          </cell>
          <cell r="F316">
            <v>0</v>
          </cell>
          <cell r="G316">
            <v>1</v>
          </cell>
          <cell r="H316">
            <v>0</v>
          </cell>
          <cell r="I316">
            <v>0</v>
          </cell>
        </row>
        <row r="317">
          <cell r="D317" t="str">
            <v>Brett Howden</v>
          </cell>
          <cell r="E317">
            <v>5</v>
          </cell>
          <cell r="F317">
            <v>1</v>
          </cell>
          <cell r="G317">
            <v>6</v>
          </cell>
          <cell r="H317">
            <v>0</v>
          </cell>
          <cell r="I317">
            <v>0</v>
          </cell>
        </row>
        <row r="318">
          <cell r="D318" t="str">
            <v>William Karlsson</v>
          </cell>
          <cell r="E318">
            <v>0</v>
          </cell>
          <cell r="F318">
            <v>0</v>
          </cell>
          <cell r="G318">
            <v>0</v>
          </cell>
          <cell r="H318">
            <v>0</v>
          </cell>
          <cell r="I318">
            <v>0</v>
          </cell>
        </row>
        <row r="319">
          <cell r="D319" t="str">
            <v>Keegan Kolesar</v>
          </cell>
          <cell r="E319">
            <v>0</v>
          </cell>
          <cell r="F319">
            <v>0</v>
          </cell>
          <cell r="G319">
            <v>0</v>
          </cell>
          <cell r="H319">
            <v>0</v>
          </cell>
          <cell r="I319">
            <v>0</v>
          </cell>
        </row>
        <row r="320">
          <cell r="D320" t="str">
            <v>Mitch Marner</v>
          </cell>
          <cell r="E320">
            <v>3</v>
          </cell>
          <cell r="F320">
            <v>6</v>
          </cell>
          <cell r="G320">
            <v>9</v>
          </cell>
          <cell r="H320">
            <v>0</v>
          </cell>
          <cell r="I320">
            <v>0</v>
          </cell>
        </row>
        <row r="321">
          <cell r="D321" t="str">
            <v>Brandon Saad</v>
          </cell>
          <cell r="E321">
            <v>0</v>
          </cell>
          <cell r="F321">
            <v>0</v>
          </cell>
          <cell r="G321">
            <v>0</v>
          </cell>
          <cell r="H321">
            <v>0</v>
          </cell>
          <cell r="I321">
            <v>0</v>
          </cell>
        </row>
        <row r="322">
          <cell r="D322" t="str">
            <v>Colton Sissons</v>
          </cell>
          <cell r="E322">
            <v>2</v>
          </cell>
          <cell r="F322">
            <v>2</v>
          </cell>
          <cell r="G322">
            <v>4</v>
          </cell>
          <cell r="H322">
            <v>0</v>
          </cell>
          <cell r="I322">
            <v>0</v>
          </cell>
        </row>
        <row r="323">
          <cell r="D323" t="str">
            <v>Cole Smith</v>
          </cell>
          <cell r="E323">
            <v>2</v>
          </cell>
          <cell r="F323">
            <v>2</v>
          </cell>
          <cell r="G323">
            <v>4</v>
          </cell>
          <cell r="H323">
            <v>0</v>
          </cell>
          <cell r="I323">
            <v>0</v>
          </cell>
        </row>
        <row r="324">
          <cell r="D324" t="str">
            <v>Reilly Smith</v>
          </cell>
          <cell r="E324">
            <v>0</v>
          </cell>
          <cell r="F324">
            <v>2</v>
          </cell>
          <cell r="G324">
            <v>2</v>
          </cell>
          <cell r="H324">
            <v>0</v>
          </cell>
          <cell r="I324">
            <v>0</v>
          </cell>
        </row>
        <row r="325">
          <cell r="D325" t="str">
            <v>Mark Stone</v>
          </cell>
          <cell r="E325">
            <v>2</v>
          </cell>
          <cell r="F325">
            <v>3</v>
          </cell>
          <cell r="G325">
            <v>5</v>
          </cell>
          <cell r="H325">
            <v>0</v>
          </cell>
          <cell r="I325">
            <v>0</v>
          </cell>
        </row>
        <row r="326">
          <cell r="D326" t="str">
            <v>Rasmus Andersson</v>
          </cell>
          <cell r="E326">
            <v>0</v>
          </cell>
          <cell r="F326">
            <v>1</v>
          </cell>
          <cell r="G326">
            <v>1</v>
          </cell>
          <cell r="H326">
            <v>0</v>
          </cell>
          <cell r="I326">
            <v>0</v>
          </cell>
        </row>
        <row r="327">
          <cell r="D327" t="str">
            <v>Noah Hanifin</v>
          </cell>
          <cell r="E327">
            <v>0</v>
          </cell>
          <cell r="F327">
            <v>5</v>
          </cell>
          <cell r="G327">
            <v>5</v>
          </cell>
          <cell r="H327">
            <v>0</v>
          </cell>
          <cell r="I327">
            <v>0</v>
          </cell>
        </row>
        <row r="328">
          <cell r="D328" t="str">
            <v>Ben Hutton</v>
          </cell>
          <cell r="E328">
            <v>0</v>
          </cell>
          <cell r="F328">
            <v>0</v>
          </cell>
          <cell r="G328">
            <v>0</v>
          </cell>
          <cell r="H328">
            <v>0</v>
          </cell>
          <cell r="I328">
            <v>0</v>
          </cell>
        </row>
        <row r="329">
          <cell r="D329" t="str">
            <v>Kaedan Korczak</v>
          </cell>
          <cell r="E329">
            <v>0</v>
          </cell>
          <cell r="F329">
            <v>1</v>
          </cell>
          <cell r="G329">
            <v>1</v>
          </cell>
          <cell r="H329">
            <v>0</v>
          </cell>
          <cell r="I329">
            <v>0</v>
          </cell>
        </row>
        <row r="330">
          <cell r="D330" t="str">
            <v>Jeremy Lauzon</v>
          </cell>
          <cell r="E330">
            <v>0</v>
          </cell>
          <cell r="F330">
            <v>0</v>
          </cell>
          <cell r="G330">
            <v>0</v>
          </cell>
          <cell r="H330">
            <v>0</v>
          </cell>
          <cell r="I330">
            <v>0</v>
          </cell>
        </row>
        <row r="331">
          <cell r="D331" t="str">
            <v>Brayden McNabb</v>
          </cell>
          <cell r="E331">
            <v>0</v>
          </cell>
          <cell r="F331">
            <v>2</v>
          </cell>
          <cell r="G331">
            <v>2</v>
          </cell>
          <cell r="H331">
            <v>0</v>
          </cell>
          <cell r="I331">
            <v>0</v>
          </cell>
        </row>
        <row r="332">
          <cell r="D332" t="str">
            <v>Shea Theodore</v>
          </cell>
          <cell r="E332">
            <v>2</v>
          </cell>
          <cell r="F332">
            <v>2</v>
          </cell>
          <cell r="G332">
            <v>4</v>
          </cell>
          <cell r="H332">
            <v>0</v>
          </cell>
          <cell r="I332">
            <v>0</v>
          </cell>
        </row>
        <row r="333">
          <cell r="D333" t="str">
            <v>Carter Hart</v>
          </cell>
          <cell r="E333">
            <v>0</v>
          </cell>
          <cell r="F333">
            <v>0</v>
          </cell>
          <cell r="G333">
            <v>0</v>
          </cell>
          <cell r="H333">
            <v>0</v>
          </cell>
          <cell r="I333">
            <v>5</v>
          </cell>
        </row>
        <row r="334">
          <cell r="D334" t="str">
            <v>Adin Hill</v>
          </cell>
          <cell r="E334">
            <v>0</v>
          </cell>
          <cell r="F334">
            <v>0</v>
          </cell>
          <cell r="G334">
            <v>0</v>
          </cell>
          <cell r="H334">
            <v>0</v>
          </cell>
          <cell r="I334">
            <v>0</v>
          </cell>
        </row>
        <row r="335">
          <cell r="D335" t="str">
            <v>Akira Schmid</v>
          </cell>
          <cell r="E335">
            <v>0</v>
          </cell>
          <cell r="F335">
            <v>0</v>
          </cell>
          <cell r="G335">
            <v>0</v>
          </cell>
          <cell r="H335">
            <v>0</v>
          </cell>
          <cell r="I335">
            <v>0</v>
          </cell>
        </row>
        <row r="336">
          <cell r="D336" t="str">
            <v>Colton Dach</v>
          </cell>
          <cell r="E336">
            <v>0</v>
          </cell>
          <cell r="F336">
            <v>1</v>
          </cell>
          <cell r="G336">
            <v>1</v>
          </cell>
          <cell r="H336">
            <v>0</v>
          </cell>
          <cell r="I336">
            <v>0</v>
          </cell>
        </row>
        <row r="337">
          <cell r="D337" t="str">
            <v>Jason Dickinson</v>
          </cell>
          <cell r="E337">
            <v>2</v>
          </cell>
          <cell r="F337">
            <v>1</v>
          </cell>
          <cell r="G337">
            <v>3</v>
          </cell>
          <cell r="H337">
            <v>0</v>
          </cell>
          <cell r="I337">
            <v>0</v>
          </cell>
        </row>
        <row r="338">
          <cell r="D338" t="str">
            <v>Leon Draisaitl</v>
          </cell>
          <cell r="E338">
            <v>3</v>
          </cell>
          <cell r="F338">
            <v>7</v>
          </cell>
          <cell r="G338">
            <v>10</v>
          </cell>
          <cell r="H338">
            <v>0</v>
          </cell>
          <cell r="I338">
            <v>0</v>
          </cell>
        </row>
        <row r="339">
          <cell r="D339" t="str">
            <v>Trent Frederic</v>
          </cell>
          <cell r="E339">
            <v>0</v>
          </cell>
          <cell r="F339">
            <v>0</v>
          </cell>
          <cell r="G339">
            <v>0</v>
          </cell>
          <cell r="H339">
            <v>0</v>
          </cell>
          <cell r="I339">
            <v>0</v>
          </cell>
        </row>
        <row r="340">
          <cell r="D340" t="str">
            <v>Adam Henrique</v>
          </cell>
          <cell r="E340">
            <v>0</v>
          </cell>
          <cell r="F340">
            <v>0</v>
          </cell>
          <cell r="G340">
            <v>0</v>
          </cell>
          <cell r="H340">
            <v>0</v>
          </cell>
          <cell r="I340">
            <v>0</v>
          </cell>
        </row>
        <row r="341">
          <cell r="D341" t="str">
            <v>Zach Hyman</v>
          </cell>
          <cell r="E341">
            <v>2</v>
          </cell>
          <cell r="F341">
            <v>0</v>
          </cell>
          <cell r="G341">
            <v>2</v>
          </cell>
          <cell r="H341">
            <v>0</v>
          </cell>
          <cell r="I341">
            <v>0</v>
          </cell>
        </row>
        <row r="342">
          <cell r="D342" t="str">
            <v>Mattias Janmark</v>
          </cell>
          <cell r="E342">
            <v>0</v>
          </cell>
          <cell r="F342">
            <v>0</v>
          </cell>
          <cell r="G342">
            <v>0</v>
          </cell>
          <cell r="H342">
            <v>0</v>
          </cell>
          <cell r="I342">
            <v>0</v>
          </cell>
        </row>
        <row r="343">
          <cell r="D343" t="str">
            <v>Max Jones</v>
          </cell>
          <cell r="E343">
            <v>0</v>
          </cell>
          <cell r="F343">
            <v>0</v>
          </cell>
          <cell r="G343">
            <v>0</v>
          </cell>
          <cell r="H343">
            <v>0</v>
          </cell>
          <cell r="I343">
            <v>0</v>
          </cell>
        </row>
        <row r="344">
          <cell r="D344" t="str">
            <v>Kasperi Kapanen</v>
          </cell>
          <cell r="E344">
            <v>4</v>
          </cell>
          <cell r="F344">
            <v>2</v>
          </cell>
          <cell r="G344">
            <v>6</v>
          </cell>
          <cell r="H344">
            <v>0</v>
          </cell>
          <cell r="I344">
            <v>0</v>
          </cell>
        </row>
        <row r="345">
          <cell r="D345" t="str">
            <v>Curtis Lazar</v>
          </cell>
          <cell r="E345">
            <v>0</v>
          </cell>
          <cell r="F345">
            <v>0</v>
          </cell>
          <cell r="G345">
            <v>0</v>
          </cell>
          <cell r="H345">
            <v>0</v>
          </cell>
          <cell r="I345">
            <v>0</v>
          </cell>
        </row>
        <row r="346">
          <cell r="D346" t="str">
            <v>Connor McDavid</v>
          </cell>
          <cell r="E346">
            <v>1</v>
          </cell>
          <cell r="F346">
            <v>5</v>
          </cell>
          <cell r="G346">
            <v>6</v>
          </cell>
          <cell r="H346">
            <v>0</v>
          </cell>
          <cell r="I346">
            <v>0</v>
          </cell>
        </row>
        <row r="347">
          <cell r="D347" t="str">
            <v>Ryan Nugent-Hopkins</v>
          </cell>
          <cell r="E347">
            <v>2</v>
          </cell>
          <cell r="F347">
            <v>3</v>
          </cell>
          <cell r="G347">
            <v>5</v>
          </cell>
          <cell r="H347">
            <v>0</v>
          </cell>
          <cell r="I347">
            <v>0</v>
          </cell>
        </row>
        <row r="348">
          <cell r="D348" t="str">
            <v>Vasily Podkolzin</v>
          </cell>
          <cell r="E348">
            <v>3</v>
          </cell>
          <cell r="F348">
            <v>3</v>
          </cell>
          <cell r="G348">
            <v>6</v>
          </cell>
          <cell r="H348">
            <v>0</v>
          </cell>
          <cell r="I348">
            <v>0</v>
          </cell>
        </row>
        <row r="349">
          <cell r="D349" t="str">
            <v>Jack Roslovic</v>
          </cell>
          <cell r="E349">
            <v>0</v>
          </cell>
          <cell r="F349">
            <v>1</v>
          </cell>
          <cell r="G349">
            <v>1</v>
          </cell>
          <cell r="H349">
            <v>0</v>
          </cell>
          <cell r="I349">
            <v>0</v>
          </cell>
        </row>
        <row r="350">
          <cell r="D350" t="str">
            <v>Josh Samanski</v>
          </cell>
          <cell r="E350">
            <v>1</v>
          </cell>
          <cell r="F350">
            <v>1</v>
          </cell>
          <cell r="G350">
            <v>2</v>
          </cell>
          <cell r="H350">
            <v>0</v>
          </cell>
          <cell r="I350">
            <v>0</v>
          </cell>
        </row>
        <row r="351">
          <cell r="D351" t="str">
            <v>Matt Savoie</v>
          </cell>
          <cell r="E351">
            <v>0</v>
          </cell>
          <cell r="F351">
            <v>1</v>
          </cell>
          <cell r="G351">
            <v>1</v>
          </cell>
          <cell r="H351">
            <v>0</v>
          </cell>
          <cell r="I351">
            <v>0</v>
          </cell>
        </row>
        <row r="352">
          <cell r="D352" t="str">
            <v>Evan Bouchard</v>
          </cell>
          <cell r="E352">
            <v>1</v>
          </cell>
          <cell r="F352">
            <v>6</v>
          </cell>
          <cell r="G352">
            <v>7</v>
          </cell>
          <cell r="H352">
            <v>0</v>
          </cell>
          <cell r="I352">
            <v>0</v>
          </cell>
        </row>
        <row r="353">
          <cell r="D353" t="str">
            <v>Mattias Ekholm</v>
          </cell>
          <cell r="E353">
            <v>0</v>
          </cell>
          <cell r="F353">
            <v>2</v>
          </cell>
          <cell r="G353">
            <v>2</v>
          </cell>
          <cell r="H353">
            <v>0</v>
          </cell>
          <cell r="I353">
            <v>0</v>
          </cell>
        </row>
        <row r="354">
          <cell r="D354" t="str">
            <v>Ty Emberson</v>
          </cell>
          <cell r="E354">
            <v>0</v>
          </cell>
          <cell r="F354">
            <v>1</v>
          </cell>
          <cell r="G354">
            <v>1</v>
          </cell>
          <cell r="H354">
            <v>0</v>
          </cell>
          <cell r="I354">
            <v>0</v>
          </cell>
        </row>
        <row r="355">
          <cell r="D355" t="str">
            <v>Connor Murphy</v>
          </cell>
          <cell r="E355">
            <v>2</v>
          </cell>
          <cell r="F355">
            <v>1</v>
          </cell>
          <cell r="G355">
            <v>3</v>
          </cell>
          <cell r="H355">
            <v>0</v>
          </cell>
          <cell r="I355">
            <v>0</v>
          </cell>
        </row>
        <row r="356">
          <cell r="D356" t="str">
            <v>Darnell Nurse</v>
          </cell>
          <cell r="E356">
            <v>0</v>
          </cell>
          <cell r="F356">
            <v>0</v>
          </cell>
          <cell r="G356">
            <v>0</v>
          </cell>
          <cell r="H356">
            <v>0</v>
          </cell>
          <cell r="I356">
            <v>0</v>
          </cell>
        </row>
        <row r="357">
          <cell r="D357" t="str">
            <v>Spencer Stastney</v>
          </cell>
          <cell r="E357">
            <v>0</v>
          </cell>
          <cell r="F357">
            <v>0</v>
          </cell>
          <cell r="G357">
            <v>0</v>
          </cell>
          <cell r="H357">
            <v>0</v>
          </cell>
          <cell r="I357">
            <v>0</v>
          </cell>
        </row>
        <row r="358">
          <cell r="D358" t="str">
            <v>Jake Walman</v>
          </cell>
          <cell r="E358">
            <v>0</v>
          </cell>
          <cell r="F358">
            <v>4</v>
          </cell>
          <cell r="G358">
            <v>4</v>
          </cell>
          <cell r="H358">
            <v>0</v>
          </cell>
          <cell r="I358">
            <v>0</v>
          </cell>
        </row>
        <row r="359">
          <cell r="D359" t="str">
            <v>Connor Ingram</v>
          </cell>
          <cell r="E359">
            <v>0</v>
          </cell>
          <cell r="F359">
            <v>0</v>
          </cell>
          <cell r="G359">
            <v>0</v>
          </cell>
          <cell r="H359">
            <v>0</v>
          </cell>
          <cell r="I359">
            <v>2</v>
          </cell>
        </row>
        <row r="360">
          <cell r="D360" t="str">
            <v>Tristan Jarry</v>
          </cell>
          <cell r="E360">
            <v>0</v>
          </cell>
          <cell r="F360">
            <v>0</v>
          </cell>
          <cell r="G360">
            <v>0</v>
          </cell>
          <cell r="H360">
            <v>0</v>
          </cell>
          <cell r="I360">
            <v>0</v>
          </cell>
        </row>
        <row r="361">
          <cell r="D361" t="str">
            <v>Calvin Pickard</v>
          </cell>
          <cell r="E361">
            <v>0</v>
          </cell>
          <cell r="F361">
            <v>0</v>
          </cell>
          <cell r="G361">
            <v>0</v>
          </cell>
          <cell r="H361">
            <v>0</v>
          </cell>
          <cell r="I361">
            <v>0</v>
          </cell>
        </row>
        <row r="362">
          <cell r="D362" t="str">
            <v>Andrew Agozzino</v>
          </cell>
          <cell r="E362">
            <v>0</v>
          </cell>
          <cell r="F362">
            <v>0</v>
          </cell>
          <cell r="G362">
            <v>0</v>
          </cell>
          <cell r="H362">
            <v>0</v>
          </cell>
          <cell r="I362">
            <v>0</v>
          </cell>
        </row>
        <row r="363">
          <cell r="D363" t="str">
            <v>Daniil But</v>
          </cell>
          <cell r="E363">
            <v>0</v>
          </cell>
          <cell r="F363">
            <v>0</v>
          </cell>
          <cell r="G363">
            <v>0</v>
          </cell>
          <cell r="H363">
            <v>0</v>
          </cell>
          <cell r="I363">
            <v>0</v>
          </cell>
        </row>
        <row r="364">
          <cell r="D364" t="str">
            <v>Michael Carcone</v>
          </cell>
          <cell r="E364">
            <v>2</v>
          </cell>
          <cell r="F364">
            <v>0</v>
          </cell>
          <cell r="G364">
            <v>2</v>
          </cell>
          <cell r="H364">
            <v>0</v>
          </cell>
          <cell r="I364">
            <v>0</v>
          </cell>
        </row>
        <row r="365">
          <cell r="D365" t="str">
            <v>Logan Cooley</v>
          </cell>
          <cell r="E365">
            <v>2</v>
          </cell>
          <cell r="F365">
            <v>1</v>
          </cell>
          <cell r="G365">
            <v>3</v>
          </cell>
          <cell r="H365">
            <v>0</v>
          </cell>
          <cell r="I365">
            <v>0</v>
          </cell>
        </row>
        <row r="366">
          <cell r="D366" t="str">
            <v>Lawson Crouse</v>
          </cell>
          <cell r="E366">
            <v>3</v>
          </cell>
          <cell r="F366">
            <v>2</v>
          </cell>
          <cell r="G366">
            <v>5</v>
          </cell>
          <cell r="H366">
            <v>0</v>
          </cell>
          <cell r="I366">
            <v>0</v>
          </cell>
        </row>
        <row r="367">
          <cell r="D367" t="str">
            <v>Dylan Guenther</v>
          </cell>
          <cell r="E367">
            <v>3</v>
          </cell>
          <cell r="F367">
            <v>2</v>
          </cell>
          <cell r="G367">
            <v>5</v>
          </cell>
          <cell r="H367">
            <v>0</v>
          </cell>
          <cell r="I367">
            <v>0</v>
          </cell>
        </row>
        <row r="368">
          <cell r="D368" t="str">
            <v>Barrett Hayton</v>
          </cell>
          <cell r="E368">
            <v>0</v>
          </cell>
          <cell r="F368">
            <v>0</v>
          </cell>
          <cell r="G368">
            <v>0</v>
          </cell>
          <cell r="H368">
            <v>0</v>
          </cell>
          <cell r="I368">
            <v>0</v>
          </cell>
        </row>
        <row r="369">
          <cell r="D369" t="str">
            <v>Cam Hebig</v>
          </cell>
          <cell r="E369">
            <v>0</v>
          </cell>
          <cell r="F369">
            <v>0</v>
          </cell>
          <cell r="G369">
            <v>0</v>
          </cell>
          <cell r="H369">
            <v>0</v>
          </cell>
          <cell r="I369">
            <v>0</v>
          </cell>
        </row>
        <row r="370">
          <cell r="D370" t="str">
            <v>Clayton Keller</v>
          </cell>
          <cell r="E370">
            <v>1</v>
          </cell>
          <cell r="F370">
            <v>4</v>
          </cell>
          <cell r="G370">
            <v>5</v>
          </cell>
          <cell r="H370">
            <v>0</v>
          </cell>
          <cell r="I370">
            <v>0</v>
          </cell>
        </row>
        <row r="371">
          <cell r="D371" t="str">
            <v>Alexander Kerfoot</v>
          </cell>
          <cell r="E371">
            <v>0</v>
          </cell>
          <cell r="F371">
            <v>1</v>
          </cell>
          <cell r="G371">
            <v>1</v>
          </cell>
          <cell r="H371">
            <v>0</v>
          </cell>
          <cell r="I371">
            <v>0</v>
          </cell>
        </row>
        <row r="372">
          <cell r="D372" t="str">
            <v>Jack McBain</v>
          </cell>
          <cell r="E372">
            <v>0</v>
          </cell>
          <cell r="F372">
            <v>0</v>
          </cell>
          <cell r="G372">
            <v>0</v>
          </cell>
          <cell r="H372">
            <v>0</v>
          </cell>
          <cell r="I372">
            <v>0</v>
          </cell>
        </row>
        <row r="373">
          <cell r="D373" t="str">
            <v>Ben McCartney</v>
          </cell>
          <cell r="E373">
            <v>0</v>
          </cell>
          <cell r="F373">
            <v>0</v>
          </cell>
          <cell r="G373">
            <v>0</v>
          </cell>
          <cell r="H373">
            <v>0</v>
          </cell>
          <cell r="I373">
            <v>0</v>
          </cell>
        </row>
        <row r="374">
          <cell r="D374" t="str">
            <v>Liam O'Brien</v>
          </cell>
          <cell r="E374">
            <v>0</v>
          </cell>
          <cell r="F374">
            <v>1</v>
          </cell>
          <cell r="G374">
            <v>1</v>
          </cell>
          <cell r="H374">
            <v>0</v>
          </cell>
          <cell r="I374">
            <v>0</v>
          </cell>
        </row>
        <row r="375">
          <cell r="D375" t="str">
            <v>JJ Peterka</v>
          </cell>
          <cell r="E375">
            <v>0</v>
          </cell>
          <cell r="F375">
            <v>0</v>
          </cell>
          <cell r="G375">
            <v>0</v>
          </cell>
          <cell r="H375">
            <v>0</v>
          </cell>
          <cell r="I375">
            <v>0</v>
          </cell>
        </row>
        <row r="376">
          <cell r="D376" t="str">
            <v>Kevin Rooney</v>
          </cell>
          <cell r="E376">
            <v>0</v>
          </cell>
          <cell r="F376">
            <v>0</v>
          </cell>
          <cell r="G376">
            <v>0</v>
          </cell>
          <cell r="H376">
            <v>0</v>
          </cell>
          <cell r="I376">
            <v>0</v>
          </cell>
        </row>
        <row r="377">
          <cell r="D377" t="str">
            <v>Nick Schmaltz</v>
          </cell>
          <cell r="E377">
            <v>1</v>
          </cell>
          <cell r="F377">
            <v>3</v>
          </cell>
          <cell r="G377">
            <v>4</v>
          </cell>
          <cell r="H377">
            <v>0</v>
          </cell>
          <cell r="I377">
            <v>0</v>
          </cell>
        </row>
        <row r="378">
          <cell r="D378" t="str">
            <v>Kevin Stenlund</v>
          </cell>
          <cell r="E378">
            <v>1</v>
          </cell>
          <cell r="F378">
            <v>0</v>
          </cell>
          <cell r="G378">
            <v>1</v>
          </cell>
          <cell r="H378">
            <v>0</v>
          </cell>
          <cell r="I378">
            <v>0</v>
          </cell>
        </row>
        <row r="379">
          <cell r="D379" t="str">
            <v>Brandon Tanev</v>
          </cell>
          <cell r="E379">
            <v>0</v>
          </cell>
          <cell r="F379">
            <v>0</v>
          </cell>
          <cell r="G379">
            <v>0</v>
          </cell>
          <cell r="H379">
            <v>0</v>
          </cell>
          <cell r="I379">
            <v>0</v>
          </cell>
        </row>
        <row r="380">
          <cell r="D380" t="str">
            <v>Kailer Yamamoto</v>
          </cell>
          <cell r="E380">
            <v>1</v>
          </cell>
          <cell r="F380">
            <v>4</v>
          </cell>
          <cell r="G380">
            <v>5</v>
          </cell>
          <cell r="H380">
            <v>0</v>
          </cell>
          <cell r="I380">
            <v>0</v>
          </cell>
        </row>
        <row r="381">
          <cell r="D381" t="str">
            <v>Ian Cole</v>
          </cell>
          <cell r="E381">
            <v>1</v>
          </cell>
          <cell r="F381">
            <v>1</v>
          </cell>
          <cell r="G381">
            <v>2</v>
          </cell>
          <cell r="H381">
            <v>0</v>
          </cell>
          <cell r="I381">
            <v>0</v>
          </cell>
        </row>
        <row r="382">
          <cell r="D382" t="str">
            <v>Nick DeSimone</v>
          </cell>
          <cell r="E382">
            <v>0</v>
          </cell>
          <cell r="F382">
            <v>0</v>
          </cell>
          <cell r="G382">
            <v>0</v>
          </cell>
          <cell r="H382">
            <v>0</v>
          </cell>
          <cell r="I382">
            <v>0</v>
          </cell>
        </row>
        <row r="383">
          <cell r="D383" t="str">
            <v>Sean Durzi</v>
          </cell>
          <cell r="E383">
            <v>0</v>
          </cell>
          <cell r="F383">
            <v>2</v>
          </cell>
          <cell r="G383">
            <v>2</v>
          </cell>
          <cell r="H383">
            <v>0</v>
          </cell>
          <cell r="I383">
            <v>0</v>
          </cell>
        </row>
        <row r="384">
          <cell r="D384" t="str">
            <v>Maveric Lamoureux</v>
          </cell>
          <cell r="E384">
            <v>0</v>
          </cell>
          <cell r="F384">
            <v>0</v>
          </cell>
          <cell r="G384">
            <v>0</v>
          </cell>
          <cell r="H384">
            <v>0</v>
          </cell>
          <cell r="I384">
            <v>0</v>
          </cell>
        </row>
        <row r="385">
          <cell r="D385" t="str">
            <v>John Marino</v>
          </cell>
          <cell r="E385">
            <v>1</v>
          </cell>
          <cell r="F385">
            <v>0</v>
          </cell>
          <cell r="G385">
            <v>1</v>
          </cell>
          <cell r="H385">
            <v>0</v>
          </cell>
          <cell r="I385">
            <v>0</v>
          </cell>
        </row>
        <row r="386">
          <cell r="D386" t="str">
            <v>Scott Perunovich</v>
          </cell>
          <cell r="E386">
            <v>0</v>
          </cell>
          <cell r="F386">
            <v>0</v>
          </cell>
          <cell r="G386">
            <v>0</v>
          </cell>
          <cell r="H386">
            <v>0</v>
          </cell>
          <cell r="I386">
            <v>0</v>
          </cell>
        </row>
        <row r="387">
          <cell r="D387" t="str">
            <v>Nate Schmidt</v>
          </cell>
          <cell r="E387">
            <v>0</v>
          </cell>
          <cell r="F387">
            <v>1</v>
          </cell>
          <cell r="G387">
            <v>1</v>
          </cell>
          <cell r="H387">
            <v>0</v>
          </cell>
          <cell r="I387">
            <v>0</v>
          </cell>
        </row>
        <row r="388">
          <cell r="D388" t="str">
            <v>Mikhail Sergachev</v>
          </cell>
          <cell r="E388">
            <v>0</v>
          </cell>
          <cell r="F388">
            <v>5</v>
          </cell>
          <cell r="G388">
            <v>5</v>
          </cell>
          <cell r="H388">
            <v>0</v>
          </cell>
          <cell r="I388">
            <v>0</v>
          </cell>
        </row>
        <row r="389">
          <cell r="D389" t="str">
            <v>Dmitri Simashev</v>
          </cell>
          <cell r="E389">
            <v>0</v>
          </cell>
          <cell r="F389">
            <v>0</v>
          </cell>
          <cell r="G389">
            <v>0</v>
          </cell>
          <cell r="H389">
            <v>0</v>
          </cell>
          <cell r="I389">
            <v>0</v>
          </cell>
        </row>
        <row r="390">
          <cell r="D390" t="str">
            <v>Maksymilian Szuber</v>
          </cell>
          <cell r="E390">
            <v>0</v>
          </cell>
          <cell r="F390">
            <v>0</v>
          </cell>
          <cell r="G390">
            <v>0</v>
          </cell>
          <cell r="H390">
            <v>0</v>
          </cell>
          <cell r="I390">
            <v>0</v>
          </cell>
        </row>
        <row r="391">
          <cell r="D391" t="str">
            <v>MacKenzie Weegar</v>
          </cell>
          <cell r="E391">
            <v>2</v>
          </cell>
          <cell r="F391">
            <v>3</v>
          </cell>
          <cell r="G391">
            <v>5</v>
          </cell>
          <cell r="H391">
            <v>0</v>
          </cell>
          <cell r="I391">
            <v>0</v>
          </cell>
        </row>
        <row r="392">
          <cell r="D392" t="str">
            <v>Jaxson Stauber</v>
          </cell>
          <cell r="E392">
            <v>0</v>
          </cell>
          <cell r="F392">
            <v>0</v>
          </cell>
          <cell r="G392">
            <v>0</v>
          </cell>
          <cell r="H392">
            <v>0</v>
          </cell>
          <cell r="I392">
            <v>0</v>
          </cell>
        </row>
        <row r="393">
          <cell r="D393" t="str">
            <v>Vitek Vanecek</v>
          </cell>
          <cell r="E393">
            <v>0</v>
          </cell>
          <cell r="F393">
            <v>0</v>
          </cell>
          <cell r="G393">
            <v>0</v>
          </cell>
          <cell r="H393">
            <v>0</v>
          </cell>
          <cell r="I393">
            <v>0</v>
          </cell>
        </row>
        <row r="394">
          <cell r="D394" t="str">
            <v>Karel Vejmelka</v>
          </cell>
          <cell r="E394">
            <v>0</v>
          </cell>
          <cell r="F394">
            <v>0</v>
          </cell>
          <cell r="G394">
            <v>0</v>
          </cell>
          <cell r="H394">
            <v>0</v>
          </cell>
          <cell r="I394">
            <v>2</v>
          </cell>
        </row>
        <row r="395">
          <cell r="D395" t="str">
            <v>Matt Villalta</v>
          </cell>
          <cell r="E395">
            <v>0</v>
          </cell>
          <cell r="F395">
            <v>0</v>
          </cell>
          <cell r="G395">
            <v>0</v>
          </cell>
          <cell r="H395">
            <v>0</v>
          </cell>
          <cell r="I395">
            <v>0</v>
          </cell>
        </row>
        <row r="396">
          <cell r="D396" t="str">
            <v>Leo Carlsson</v>
          </cell>
          <cell r="E396">
            <v>3</v>
          </cell>
          <cell r="F396">
            <v>5</v>
          </cell>
          <cell r="G396">
            <v>8</v>
          </cell>
          <cell r="H396">
            <v>0</v>
          </cell>
          <cell r="I396">
            <v>0</v>
          </cell>
        </row>
        <row r="397">
          <cell r="D397" t="str">
            <v>Cutter Gauthier</v>
          </cell>
          <cell r="E397">
            <v>4</v>
          </cell>
          <cell r="F397">
            <v>3</v>
          </cell>
          <cell r="G397">
            <v>7</v>
          </cell>
          <cell r="H397">
            <v>0</v>
          </cell>
          <cell r="I397">
            <v>0</v>
          </cell>
        </row>
        <row r="398">
          <cell r="D398" t="str">
            <v>Mikael Granlund</v>
          </cell>
          <cell r="E398">
            <v>3</v>
          </cell>
          <cell r="F398">
            <v>4</v>
          </cell>
          <cell r="G398">
            <v>7</v>
          </cell>
          <cell r="H398">
            <v>0</v>
          </cell>
          <cell r="I398">
            <v>0</v>
          </cell>
        </row>
        <row r="399">
          <cell r="D399" t="str">
            <v>Jansen Harkins</v>
          </cell>
          <cell r="E399">
            <v>0</v>
          </cell>
          <cell r="F399">
            <v>0</v>
          </cell>
          <cell r="G399">
            <v>0</v>
          </cell>
          <cell r="H399">
            <v>0</v>
          </cell>
          <cell r="I399">
            <v>0</v>
          </cell>
        </row>
        <row r="400">
          <cell r="D400" t="str">
            <v>Ross Johnston</v>
          </cell>
          <cell r="E400">
            <v>0</v>
          </cell>
          <cell r="F400">
            <v>0</v>
          </cell>
          <cell r="G400">
            <v>0</v>
          </cell>
          <cell r="H400">
            <v>0</v>
          </cell>
          <cell r="I400">
            <v>0</v>
          </cell>
        </row>
        <row r="401">
          <cell r="D401" t="str">
            <v>Alex Killorn</v>
          </cell>
          <cell r="E401">
            <v>3</v>
          </cell>
          <cell r="F401">
            <v>3</v>
          </cell>
          <cell r="G401">
            <v>6</v>
          </cell>
          <cell r="H401">
            <v>0</v>
          </cell>
          <cell r="I401">
            <v>0</v>
          </cell>
        </row>
        <row r="402">
          <cell r="D402" t="str">
            <v>Chris Kreider</v>
          </cell>
          <cell r="E402">
            <v>1</v>
          </cell>
          <cell r="F402">
            <v>4</v>
          </cell>
          <cell r="G402">
            <v>5</v>
          </cell>
          <cell r="H402">
            <v>0</v>
          </cell>
          <cell r="I402">
            <v>0</v>
          </cell>
        </row>
        <row r="403">
          <cell r="D403" t="str">
            <v>Mason McTavish</v>
          </cell>
          <cell r="E403">
            <v>1</v>
          </cell>
          <cell r="F403">
            <v>3</v>
          </cell>
          <cell r="G403">
            <v>4</v>
          </cell>
          <cell r="H403">
            <v>0</v>
          </cell>
          <cell r="I403">
            <v>0</v>
          </cell>
        </row>
        <row r="404">
          <cell r="D404" t="str">
            <v>Ryan Poehling</v>
          </cell>
          <cell r="E404">
            <v>4</v>
          </cell>
          <cell r="F404">
            <v>0</v>
          </cell>
          <cell r="G404">
            <v>4</v>
          </cell>
          <cell r="H404">
            <v>0</v>
          </cell>
          <cell r="I404">
            <v>0</v>
          </cell>
        </row>
        <row r="405">
          <cell r="D405" t="str">
            <v>Beckett Sennecke</v>
          </cell>
          <cell r="E405">
            <v>1</v>
          </cell>
          <cell r="F405">
            <v>0</v>
          </cell>
          <cell r="G405">
            <v>1</v>
          </cell>
          <cell r="H405">
            <v>0</v>
          </cell>
          <cell r="I405">
            <v>0</v>
          </cell>
        </row>
        <row r="406">
          <cell r="D406" t="str">
            <v>Troy Terry</v>
          </cell>
          <cell r="E406">
            <v>3</v>
          </cell>
          <cell r="F406">
            <v>5</v>
          </cell>
          <cell r="G406">
            <v>8</v>
          </cell>
          <cell r="H406">
            <v>0</v>
          </cell>
          <cell r="I406">
            <v>0</v>
          </cell>
        </row>
        <row r="407">
          <cell r="D407" t="str">
            <v>Frank Vatrano</v>
          </cell>
          <cell r="E407">
            <v>0</v>
          </cell>
          <cell r="F407">
            <v>0</v>
          </cell>
          <cell r="G407">
            <v>0</v>
          </cell>
          <cell r="H407">
            <v>0</v>
          </cell>
          <cell r="I407">
            <v>0</v>
          </cell>
        </row>
        <row r="408">
          <cell r="D408" t="str">
            <v>Jeffrey Viel</v>
          </cell>
          <cell r="E408">
            <v>2</v>
          </cell>
          <cell r="F408">
            <v>0</v>
          </cell>
          <cell r="G408">
            <v>2</v>
          </cell>
          <cell r="H408">
            <v>0</v>
          </cell>
          <cell r="I408">
            <v>0</v>
          </cell>
        </row>
        <row r="409">
          <cell r="D409" t="str">
            <v>Tim Washe</v>
          </cell>
          <cell r="E409">
            <v>0</v>
          </cell>
          <cell r="F409">
            <v>1</v>
          </cell>
          <cell r="G409">
            <v>1</v>
          </cell>
          <cell r="H409">
            <v>0</v>
          </cell>
          <cell r="I409">
            <v>0</v>
          </cell>
        </row>
        <row r="410">
          <cell r="D410" t="str">
            <v>John Carlson</v>
          </cell>
          <cell r="E410">
            <v>0</v>
          </cell>
          <cell r="F410">
            <v>6</v>
          </cell>
          <cell r="G410">
            <v>6</v>
          </cell>
          <cell r="H410">
            <v>0</v>
          </cell>
          <cell r="I410">
            <v>0</v>
          </cell>
        </row>
        <row r="411">
          <cell r="D411" t="str">
            <v>Radko Gudas</v>
          </cell>
          <cell r="E411">
            <v>0</v>
          </cell>
          <cell r="F411">
            <v>0</v>
          </cell>
          <cell r="G411">
            <v>0</v>
          </cell>
          <cell r="H411">
            <v>0</v>
          </cell>
          <cell r="I411">
            <v>0</v>
          </cell>
        </row>
        <row r="412">
          <cell r="D412" t="str">
            <v>Drew Helleson</v>
          </cell>
          <cell r="E412">
            <v>0</v>
          </cell>
          <cell r="F412">
            <v>1</v>
          </cell>
          <cell r="G412">
            <v>1</v>
          </cell>
          <cell r="H412">
            <v>0</v>
          </cell>
          <cell r="I412">
            <v>0</v>
          </cell>
        </row>
        <row r="413">
          <cell r="D413" t="str">
            <v>Tyson Hinds</v>
          </cell>
          <cell r="E413">
            <v>0</v>
          </cell>
          <cell r="F413">
            <v>1</v>
          </cell>
          <cell r="G413">
            <v>1</v>
          </cell>
          <cell r="H413">
            <v>0</v>
          </cell>
          <cell r="I413">
            <v>0</v>
          </cell>
        </row>
        <row r="414">
          <cell r="D414" t="str">
            <v>Jackson LaCombe</v>
          </cell>
          <cell r="E414">
            <v>1</v>
          </cell>
          <cell r="F414">
            <v>9</v>
          </cell>
          <cell r="G414">
            <v>10</v>
          </cell>
          <cell r="H414">
            <v>0</v>
          </cell>
          <cell r="I414">
            <v>0</v>
          </cell>
        </row>
        <row r="415">
          <cell r="D415" t="str">
            <v>Pavel Mintyukov</v>
          </cell>
          <cell r="E415">
            <v>0</v>
          </cell>
          <cell r="F415">
            <v>0</v>
          </cell>
          <cell r="G415">
            <v>0</v>
          </cell>
          <cell r="H415">
            <v>0</v>
          </cell>
          <cell r="I415">
            <v>0</v>
          </cell>
        </row>
        <row r="416">
          <cell r="D416" t="str">
            <v>Ian Moore</v>
          </cell>
          <cell r="E416">
            <v>0</v>
          </cell>
          <cell r="F416">
            <v>0</v>
          </cell>
          <cell r="G416">
            <v>0</v>
          </cell>
          <cell r="H416">
            <v>0</v>
          </cell>
          <cell r="I416">
            <v>0</v>
          </cell>
        </row>
        <row r="417">
          <cell r="D417" t="str">
            <v>Jacob Trouba</v>
          </cell>
          <cell r="E417">
            <v>1</v>
          </cell>
          <cell r="F417">
            <v>0</v>
          </cell>
          <cell r="G417">
            <v>1</v>
          </cell>
          <cell r="H417">
            <v>0</v>
          </cell>
          <cell r="I417">
            <v>0</v>
          </cell>
        </row>
        <row r="418">
          <cell r="D418" t="str">
            <v>Olen Zellweger</v>
          </cell>
          <cell r="E418">
            <v>0</v>
          </cell>
          <cell r="F418">
            <v>0</v>
          </cell>
          <cell r="G418">
            <v>0</v>
          </cell>
          <cell r="H418">
            <v>0</v>
          </cell>
          <cell r="I418">
            <v>0</v>
          </cell>
        </row>
        <row r="419">
          <cell r="D419" t="str">
            <v>Lukas Dostal</v>
          </cell>
          <cell r="E419">
            <v>0</v>
          </cell>
          <cell r="F419">
            <v>0</v>
          </cell>
          <cell r="G419">
            <v>0</v>
          </cell>
          <cell r="H419">
            <v>0</v>
          </cell>
          <cell r="I419">
            <v>4</v>
          </cell>
        </row>
        <row r="420">
          <cell r="D420" t="str">
            <v>Ville Husso</v>
          </cell>
          <cell r="E420">
            <v>0</v>
          </cell>
          <cell r="F420">
            <v>0</v>
          </cell>
          <cell r="G420">
            <v>0</v>
          </cell>
          <cell r="H420">
            <v>0</v>
          </cell>
          <cell r="I42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1530"/>
  <sheetViews>
    <sheetView tabSelected="1" zoomScale="80" zoomScaleNormal="80" workbookViewId="0">
      <pane xSplit="13" ySplit="2" topLeftCell="N3" activePane="bottomRight" state="frozen"/>
      <selection pane="topRight" activeCell="N1" sqref="N1"/>
      <selection pane="bottomLeft" activeCell="A3" sqref="A3"/>
      <selection pane="bottomRight" activeCell="M23" sqref="M23"/>
    </sheetView>
  </sheetViews>
  <sheetFormatPr defaultRowHeight="15" x14ac:dyDescent="0.25"/>
  <cols>
    <col min="1" max="1" width="12" customWidth="1"/>
    <col min="2" max="2" width="18.28515625" customWidth="1"/>
    <col min="3" max="3" width="9.28515625" customWidth="1"/>
    <col min="4" max="4" width="11" style="14" customWidth="1"/>
    <col min="5" max="5" width="16.28515625" customWidth="1"/>
    <col min="6" max="7" width="5.5703125" bestFit="1" customWidth="1"/>
    <col min="8" max="8" width="3.28515625" customWidth="1"/>
    <col min="9" max="9" width="17.42578125" customWidth="1"/>
    <col min="10" max="10" width="9" customWidth="1"/>
    <col min="11" max="12" width="5.7109375" customWidth="1"/>
    <col min="13" max="13" width="6.5703125" customWidth="1"/>
    <col min="14" max="14" width="17.28515625" customWidth="1"/>
    <col min="15" max="15" width="36.140625" style="38" customWidth="1"/>
    <col min="16" max="16" width="14.140625" customWidth="1"/>
    <col min="17" max="17" width="10.140625" customWidth="1"/>
    <col min="18" max="18" width="11" customWidth="1"/>
    <col min="19" max="19" width="11.7109375" customWidth="1"/>
    <col min="20" max="20" width="13.42578125" customWidth="1"/>
    <col min="21" max="21" width="12" customWidth="1"/>
  </cols>
  <sheetData>
    <row r="1" spans="1:45" ht="15.75" thickBot="1" x14ac:dyDescent="0.3">
      <c r="A1" t="s">
        <v>0</v>
      </c>
      <c r="C1" s="5" t="s">
        <v>11</v>
      </c>
      <c r="D1" s="69">
        <f ca="1">TODAY()</f>
        <v>46147</v>
      </c>
      <c r="E1" s="70"/>
      <c r="F1" s="70"/>
      <c r="G1" s="70"/>
      <c r="K1" t="s">
        <v>31</v>
      </c>
      <c r="L1" t="s">
        <v>30</v>
      </c>
      <c r="N1" t="s">
        <v>20</v>
      </c>
    </row>
    <row r="2" spans="1:45" ht="15.75" thickBot="1" x14ac:dyDescent="0.3">
      <c r="D2" s="70"/>
      <c r="E2" s="70"/>
      <c r="F2" s="70"/>
      <c r="G2" s="70"/>
      <c r="I2" t="s">
        <v>7</v>
      </c>
      <c r="J2" t="s">
        <v>3</v>
      </c>
      <c r="K2" t="s">
        <v>28</v>
      </c>
      <c r="M2" t="s">
        <v>23</v>
      </c>
      <c r="N2" s="6" t="s">
        <v>14</v>
      </c>
      <c r="O2" s="37" t="s">
        <v>15</v>
      </c>
      <c r="P2" s="6" t="s">
        <v>5</v>
      </c>
      <c r="Q2" s="6" t="s">
        <v>8</v>
      </c>
      <c r="R2" s="6" t="s">
        <v>16</v>
      </c>
      <c r="S2" s="6" t="s">
        <v>9</v>
      </c>
      <c r="T2" s="6" t="s">
        <v>18</v>
      </c>
      <c r="U2" s="6" t="s">
        <v>17</v>
      </c>
      <c r="V2" s="6"/>
      <c r="W2" s="16"/>
      <c r="X2" s="6"/>
      <c r="Y2" s="16"/>
      <c r="Z2" s="16"/>
      <c r="AA2" s="16"/>
      <c r="AB2" s="16"/>
      <c r="AC2" s="16"/>
      <c r="AD2" s="16"/>
    </row>
    <row r="3" spans="1:45" ht="15.75" thickBot="1" x14ac:dyDescent="0.3">
      <c r="A3" s="17" t="s">
        <v>37</v>
      </c>
      <c r="B3" s="17" t="s">
        <v>1</v>
      </c>
      <c r="C3" s="17" t="s">
        <v>2</v>
      </c>
      <c r="D3" s="26"/>
      <c r="E3" s="17" t="s">
        <v>38</v>
      </c>
      <c r="F3" s="17" t="s">
        <v>1</v>
      </c>
      <c r="G3" s="17" t="s">
        <v>2</v>
      </c>
      <c r="I3" s="59" t="s">
        <v>40</v>
      </c>
      <c r="J3" s="60">
        <f>VLOOKUP(I3,[1]PlayerStats!$D$2:$I$420,4,FALSE)</f>
        <v>7</v>
      </c>
      <c r="K3" s="13"/>
      <c r="L3" s="13"/>
      <c r="N3" s="7"/>
      <c r="O3" s="39"/>
      <c r="P3" s="8"/>
      <c r="Q3" s="8"/>
      <c r="R3" s="8"/>
      <c r="S3" s="8"/>
      <c r="T3" s="8"/>
      <c r="U3" s="9"/>
      <c r="V3" s="8"/>
      <c r="W3" s="8"/>
      <c r="X3" s="8"/>
      <c r="Y3" s="8"/>
      <c r="Z3" s="8"/>
      <c r="AA3" s="8"/>
      <c r="AB3" s="8"/>
      <c r="AC3" s="8"/>
      <c r="AD3" s="8"/>
    </row>
    <row r="4" spans="1:45" ht="15.75" thickBot="1" x14ac:dyDescent="0.3">
      <c r="A4" s="33" t="s">
        <v>32</v>
      </c>
      <c r="B4">
        <v>1</v>
      </c>
      <c r="C4" s="43">
        <v>5</v>
      </c>
      <c r="E4" s="31" t="s">
        <v>96</v>
      </c>
      <c r="F4">
        <v>2</v>
      </c>
      <c r="G4" s="43">
        <v>4</v>
      </c>
      <c r="I4" s="61" t="s">
        <v>21</v>
      </c>
      <c r="J4" s="62">
        <f>VLOOKUP(I4,[1]PlayerStats!$D$2:$I$420,4,FALSE)</f>
        <v>6</v>
      </c>
      <c r="K4" s="13"/>
      <c r="L4" s="13"/>
      <c r="N4" s="7"/>
      <c r="O4" s="40"/>
      <c r="P4" s="8"/>
      <c r="Q4" s="8"/>
      <c r="R4" s="8"/>
      <c r="S4" s="8"/>
      <c r="T4" s="8"/>
      <c r="U4" s="9"/>
      <c r="V4" s="8"/>
      <c r="W4" s="8"/>
      <c r="X4" s="8"/>
      <c r="Y4" s="8"/>
      <c r="Z4" s="8"/>
      <c r="AA4" s="8"/>
      <c r="AB4" s="8"/>
      <c r="AC4" s="8"/>
      <c r="AD4" s="8"/>
    </row>
    <row r="5" spans="1:45" ht="15.75" thickBot="1" x14ac:dyDescent="0.3">
      <c r="A5" s="35" t="s">
        <v>110</v>
      </c>
      <c r="B5">
        <v>8</v>
      </c>
      <c r="C5" s="43">
        <v>0</v>
      </c>
      <c r="E5" s="35" t="s">
        <v>97</v>
      </c>
      <c r="F5">
        <v>5</v>
      </c>
      <c r="G5" s="43">
        <v>2</v>
      </c>
      <c r="I5" s="63" t="s">
        <v>140</v>
      </c>
      <c r="J5" s="62">
        <f>VLOOKUP(I5,[1]PlayerStats!$D$2:$I$420,4,FALSE)</f>
        <v>5</v>
      </c>
      <c r="K5" s="13"/>
      <c r="L5" s="13"/>
      <c r="N5" s="7"/>
      <c r="O5" s="40"/>
      <c r="P5" s="8"/>
      <c r="Q5" s="8"/>
      <c r="R5" s="8"/>
      <c r="S5" s="8"/>
      <c r="T5" s="9"/>
      <c r="U5" s="8"/>
      <c r="V5" s="8"/>
      <c r="W5" s="8"/>
      <c r="X5" s="8"/>
      <c r="Y5" s="8"/>
      <c r="Z5" s="8"/>
      <c r="AA5" s="8"/>
      <c r="AB5" s="8"/>
      <c r="AC5" s="8"/>
      <c r="AD5" s="8"/>
    </row>
    <row r="6" spans="1:45" x14ac:dyDescent="0.25">
      <c r="A6" s="32" t="s">
        <v>99</v>
      </c>
      <c r="B6">
        <v>2</v>
      </c>
      <c r="C6" s="43">
        <v>2</v>
      </c>
      <c r="E6" s="30" t="s">
        <v>36</v>
      </c>
      <c r="F6">
        <v>3</v>
      </c>
      <c r="G6" s="43">
        <v>3</v>
      </c>
      <c r="I6" s="61" t="s">
        <v>130</v>
      </c>
      <c r="J6" s="62">
        <f>VLOOKUP(I6,[1]PlayerStats!$D$2:$I$420,4,FALSE)</f>
        <v>4</v>
      </c>
      <c r="K6" s="13"/>
      <c r="L6" s="13"/>
    </row>
    <row r="7" spans="1:45" x14ac:dyDescent="0.25">
      <c r="A7" s="29" t="s">
        <v>65</v>
      </c>
      <c r="B7">
        <v>3</v>
      </c>
      <c r="C7" s="43">
        <v>4</v>
      </c>
      <c r="E7" s="42" t="s">
        <v>66</v>
      </c>
      <c r="F7">
        <v>4</v>
      </c>
      <c r="G7">
        <v>4</v>
      </c>
      <c r="I7" s="61" t="s">
        <v>187</v>
      </c>
      <c r="J7" s="62">
        <f>VLOOKUP(I7,[1]PlayerStats!$D$2:$I$420,4,FALSE)</f>
        <v>3</v>
      </c>
      <c r="L7" s="13"/>
    </row>
    <row r="8" spans="1:45" x14ac:dyDescent="0.25">
      <c r="I8" s="61" t="s">
        <v>196</v>
      </c>
      <c r="J8" s="62">
        <f>VLOOKUP(I8,[1]PlayerStats!$D$2:$I$420,4,FALSE)</f>
        <v>10</v>
      </c>
      <c r="L8" s="13"/>
    </row>
    <row r="9" spans="1:45" x14ac:dyDescent="0.25">
      <c r="A9" s="17" t="s">
        <v>37</v>
      </c>
      <c r="B9" s="17" t="s">
        <v>1</v>
      </c>
      <c r="C9" t="s">
        <v>2</v>
      </c>
      <c r="D9" s="26"/>
      <c r="E9" s="17" t="s">
        <v>38</v>
      </c>
      <c r="F9" s="17" t="s">
        <v>1</v>
      </c>
      <c r="G9" t="s">
        <v>2</v>
      </c>
      <c r="I9" s="61" t="s">
        <v>26</v>
      </c>
      <c r="J9" s="62">
        <f>VLOOKUP(I9,[1]PlayerStats!$D$2:$I$420,4,FALSE)</f>
        <v>6</v>
      </c>
      <c r="K9" s="13"/>
      <c r="L9" s="13"/>
    </row>
    <row r="10" spans="1:45" x14ac:dyDescent="0.25">
      <c r="A10" t="s">
        <v>35</v>
      </c>
      <c r="B10">
        <v>4</v>
      </c>
      <c r="C10" s="43">
        <v>5</v>
      </c>
      <c r="E10" s="31" t="s">
        <v>33</v>
      </c>
      <c r="F10">
        <v>1</v>
      </c>
      <c r="G10" s="43">
        <v>6</v>
      </c>
      <c r="I10" s="61" t="s">
        <v>24</v>
      </c>
      <c r="J10" s="62">
        <f>VLOOKUP(I10,[1]PlayerStats!$D$2:$I$420,4,FALSE)</f>
        <v>7</v>
      </c>
      <c r="K10" s="13"/>
      <c r="L10" s="13"/>
    </row>
    <row r="11" spans="1:45" x14ac:dyDescent="0.25">
      <c r="A11" s="29" t="s">
        <v>100</v>
      </c>
      <c r="B11">
        <v>6</v>
      </c>
      <c r="C11" s="43">
        <v>2</v>
      </c>
      <c r="E11" s="31" t="s">
        <v>67</v>
      </c>
      <c r="F11">
        <v>6</v>
      </c>
      <c r="G11" s="43">
        <v>0</v>
      </c>
      <c r="I11" s="61" t="s">
        <v>64</v>
      </c>
      <c r="J11" s="62" t="e">
        <f>VLOOKUP(I11,[1]PlayerStats!$D$2:$I$420,4,FALSE)</f>
        <v>#N/A</v>
      </c>
      <c r="K11" s="13"/>
      <c r="L11" s="13"/>
    </row>
    <row r="12" spans="1:45" x14ac:dyDescent="0.25">
      <c r="A12" s="32" t="s">
        <v>34</v>
      </c>
      <c r="B12">
        <v>5</v>
      </c>
      <c r="C12" s="43">
        <v>2</v>
      </c>
      <c r="E12" s="30" t="s">
        <v>98</v>
      </c>
      <c r="F12">
        <v>7</v>
      </c>
      <c r="G12" s="43">
        <v>2</v>
      </c>
      <c r="I12" s="63" t="s">
        <v>27</v>
      </c>
      <c r="J12" s="62">
        <f>VLOOKUP(I12,[1]PlayerStats!$D$2:$I$420,4,FALSE)</f>
        <v>10</v>
      </c>
    </row>
    <row r="13" spans="1:45" x14ac:dyDescent="0.25">
      <c r="A13" s="32" t="s">
        <v>132</v>
      </c>
      <c r="B13">
        <v>7</v>
      </c>
      <c r="C13" s="43">
        <v>4</v>
      </c>
      <c r="E13" s="30" t="s">
        <v>109</v>
      </c>
      <c r="F13">
        <v>8</v>
      </c>
      <c r="G13" s="43">
        <v>4</v>
      </c>
      <c r="I13" s="63" t="s">
        <v>200</v>
      </c>
      <c r="J13" s="62">
        <f>VLOOKUP(I13,[1]PlayerStats!$D$2:$I$420,4,FALSE)</f>
        <v>3</v>
      </c>
      <c r="K13" s="12"/>
      <c r="L13" s="12"/>
      <c r="Q13" s="11"/>
      <c r="S13" s="11"/>
      <c r="T13" s="11"/>
      <c r="U13" s="11"/>
      <c r="V13" s="11"/>
      <c r="W13" s="11"/>
      <c r="X13" s="11"/>
      <c r="Y13" s="11"/>
      <c r="Z13" s="11"/>
      <c r="AA13" s="11"/>
    </row>
    <row r="14" spans="1:45" ht="15.75" thickBot="1" x14ac:dyDescent="0.3">
      <c r="I14" s="63" t="s">
        <v>112</v>
      </c>
      <c r="J14" s="62">
        <f>VLOOKUP(I14,[1]PlayerStats!$D$2:$I$420,4,FALSE)</f>
        <v>2</v>
      </c>
      <c r="K14" s="13"/>
      <c r="L14" s="13"/>
      <c r="Q14" s="12"/>
      <c r="R14" s="12"/>
      <c r="S14" s="10"/>
      <c r="T14" s="10"/>
      <c r="U14" s="10"/>
      <c r="V14" s="10"/>
      <c r="W14" s="10"/>
      <c r="X14" s="10"/>
      <c r="Y14" s="10"/>
      <c r="Z14" s="10"/>
      <c r="AA14" s="10"/>
    </row>
    <row r="15" spans="1:45" ht="24" customHeight="1" thickBot="1" x14ac:dyDescent="0.3">
      <c r="A15" s="18" t="s">
        <v>5</v>
      </c>
      <c r="B15" s="27" t="str">
        <f>P15</f>
        <v>Draper</v>
      </c>
      <c r="C15" s="19" t="s">
        <v>2</v>
      </c>
      <c r="D15" s="20" t="s">
        <v>13</v>
      </c>
      <c r="E15" s="21" t="s">
        <v>4</v>
      </c>
      <c r="F15" s="22" t="s">
        <v>12</v>
      </c>
      <c r="I15" s="63" t="s">
        <v>277</v>
      </c>
      <c r="J15" s="62">
        <f>VLOOKUP(I15,[1]PlayerStats!$D$2:$I$420,4,FALSE)</f>
        <v>7</v>
      </c>
      <c r="K15" s="13"/>
      <c r="L15" s="13"/>
      <c r="N15" s="48">
        <v>46129.284583333334</v>
      </c>
      <c r="O15" s="8" t="s">
        <v>83</v>
      </c>
      <c r="P15" s="8" t="s">
        <v>114</v>
      </c>
      <c r="Q15" s="8" t="s">
        <v>88</v>
      </c>
      <c r="R15" s="8" t="s">
        <v>43</v>
      </c>
      <c r="S15" s="8" t="s">
        <v>76</v>
      </c>
      <c r="T15" s="9" t="s">
        <v>115</v>
      </c>
      <c r="U15" s="8"/>
      <c r="V15" s="8"/>
      <c r="W15" s="8"/>
      <c r="X15" s="8"/>
      <c r="Y15" s="8"/>
      <c r="Z15" s="8"/>
      <c r="AA15" s="8"/>
      <c r="AB15" s="8"/>
      <c r="AC15" s="8"/>
      <c r="AD15" s="8"/>
      <c r="AE15" s="8"/>
      <c r="AF15" s="8"/>
      <c r="AG15" s="8"/>
      <c r="AH15" s="8"/>
      <c r="AI15" s="8"/>
      <c r="AJ15" s="8"/>
      <c r="AK15" s="8"/>
      <c r="AL15" s="8"/>
      <c r="AM15" s="8"/>
      <c r="AN15" s="8"/>
      <c r="AO15" s="8"/>
      <c r="AP15" s="8"/>
      <c r="AQ15" s="8"/>
      <c r="AR15" s="8"/>
      <c r="AS15" s="8"/>
    </row>
    <row r="16" spans="1:45" ht="15.75" thickBot="1" x14ac:dyDescent="0.3">
      <c r="A16" s="33" t="str">
        <f>A4</f>
        <v>COL</v>
      </c>
      <c r="B16" s="14">
        <f>B$4</f>
        <v>1</v>
      </c>
      <c r="C16">
        <f>C$4</f>
        <v>5</v>
      </c>
      <c r="D16" s="14">
        <f>IF((ISNUMBER(SEARCH(A16,T15))),1,0)</f>
        <v>1</v>
      </c>
      <c r="E16" s="23">
        <v>1</v>
      </c>
      <c r="F16" s="24">
        <f>B16*C16*D16*E16</f>
        <v>5</v>
      </c>
      <c r="I16" s="63"/>
      <c r="J16" s="62" t="e">
        <f>VLOOKUP(I16,[1]PlayerStats!$D$2:$I$420,4,FALSE)</f>
        <v>#N/A</v>
      </c>
      <c r="K16" s="13"/>
      <c r="L16" s="13"/>
      <c r="V16" s="8"/>
      <c r="W16" s="8"/>
      <c r="X16" s="8"/>
      <c r="Y16" s="8"/>
      <c r="Z16" s="8"/>
      <c r="AA16" s="8"/>
      <c r="AB16" s="8"/>
      <c r="AC16" s="8"/>
      <c r="AD16" s="8"/>
    </row>
    <row r="17" spans="1:30" ht="15.75" thickBot="1" x14ac:dyDescent="0.3">
      <c r="A17" s="29" t="str">
        <f>A5</f>
        <v>LAK</v>
      </c>
      <c r="B17" s="14">
        <f>B$5</f>
        <v>8</v>
      </c>
      <c r="C17">
        <f>C$5</f>
        <v>0</v>
      </c>
      <c r="D17" s="14">
        <f>IF((ISNUMBER(SEARCH(A17,T15))),1,0)</f>
        <v>0</v>
      </c>
      <c r="E17" s="23">
        <v>1</v>
      </c>
      <c r="F17" s="24">
        <f t="shared" ref="F17:F31" si="0">B17*C17*D17*E17</f>
        <v>0</v>
      </c>
      <c r="I17" s="63" t="s">
        <v>48</v>
      </c>
      <c r="J17" s="62">
        <f>VLOOKUP(I17,[1]PlayerStats!$D$2:$I$420,4,FALSE)</f>
        <v>7</v>
      </c>
      <c r="V17" s="8"/>
      <c r="W17" s="8"/>
      <c r="X17" s="8"/>
      <c r="Y17" s="8"/>
      <c r="Z17" s="8"/>
      <c r="AA17" s="8"/>
      <c r="AB17" s="8"/>
      <c r="AC17" s="8"/>
      <c r="AD17" s="8"/>
    </row>
    <row r="18" spans="1:30" ht="15.75" thickBot="1" x14ac:dyDescent="0.3">
      <c r="A18" s="32" t="str">
        <f>A6</f>
        <v>Dal</v>
      </c>
      <c r="B18" s="14">
        <f>B$6</f>
        <v>2</v>
      </c>
      <c r="C18">
        <f>C$6</f>
        <v>2</v>
      </c>
      <c r="D18" s="14">
        <f>IF((ISNUMBER(SEARCH(A18,T15))),1,0)</f>
        <v>1</v>
      </c>
      <c r="E18" s="23">
        <v>1</v>
      </c>
      <c r="F18" s="24">
        <f t="shared" si="0"/>
        <v>4</v>
      </c>
      <c r="I18" s="63" t="s">
        <v>113</v>
      </c>
      <c r="J18" s="62">
        <f>VLOOKUP(I18,[1]PlayerStats!$D$2:$I$420,4,FALSE)</f>
        <v>6</v>
      </c>
      <c r="K18" s="13"/>
      <c r="L18" s="13"/>
      <c r="V18" s="28"/>
      <c r="W18" s="28"/>
      <c r="X18" s="28"/>
      <c r="Y18" s="28"/>
      <c r="Z18" s="28"/>
      <c r="AA18" s="28"/>
      <c r="AB18" s="28"/>
      <c r="AC18" s="28"/>
      <c r="AD18" s="28"/>
    </row>
    <row r="19" spans="1:30" x14ac:dyDescent="0.25">
      <c r="A19" s="29" t="str">
        <f>A7</f>
        <v>MIN</v>
      </c>
      <c r="B19" s="14">
        <f>B$7</f>
        <v>3</v>
      </c>
      <c r="C19">
        <f>C$7</f>
        <v>4</v>
      </c>
      <c r="D19" s="14">
        <f>IF((ISNUMBER(SEARCH(A19,T15))),1,0)</f>
        <v>0</v>
      </c>
      <c r="E19" s="23">
        <v>1</v>
      </c>
      <c r="F19" s="24">
        <f t="shared" si="0"/>
        <v>0</v>
      </c>
      <c r="I19" s="63" t="s">
        <v>50</v>
      </c>
      <c r="J19" s="62">
        <f>VLOOKUP(I19,[1]PlayerStats!$D$2:$I$420,4,FALSE)</f>
        <v>2</v>
      </c>
    </row>
    <row r="20" spans="1:30" x14ac:dyDescent="0.25">
      <c r="A20" t="str">
        <f>A10</f>
        <v>VGK</v>
      </c>
      <c r="B20" s="14">
        <f>B$10</f>
        <v>4</v>
      </c>
      <c r="C20">
        <f>C$10</f>
        <v>5</v>
      </c>
      <c r="D20" s="14">
        <f>IF((ISNUMBER(SEARCH(A20,T15))),1,0)</f>
        <v>1</v>
      </c>
      <c r="E20" s="23">
        <v>1</v>
      </c>
      <c r="F20" s="24">
        <f t="shared" si="0"/>
        <v>20</v>
      </c>
      <c r="I20" s="63" t="s">
        <v>52</v>
      </c>
      <c r="J20" s="62">
        <f>VLOOKUP(I20,[1]PlayerStats!$D$2:$I$420,4,FALSE)</f>
        <v>1</v>
      </c>
      <c r="K20" s="13"/>
      <c r="L20" s="13"/>
    </row>
    <row r="21" spans="1:30" x14ac:dyDescent="0.25">
      <c r="A21" s="29" t="str">
        <f>A11</f>
        <v>UTA</v>
      </c>
      <c r="B21" s="14">
        <f>B$11</f>
        <v>6</v>
      </c>
      <c r="C21">
        <f>C$11</f>
        <v>2</v>
      </c>
      <c r="D21" s="14">
        <f>IF((ISNUMBER(SEARCH(A21,T15))),1,0)</f>
        <v>0</v>
      </c>
      <c r="E21" s="23">
        <v>1</v>
      </c>
      <c r="F21" s="24">
        <f t="shared" si="0"/>
        <v>0</v>
      </c>
      <c r="I21" s="64" t="s">
        <v>53</v>
      </c>
      <c r="J21" s="62">
        <f>VLOOKUP(I21,[1]PlayerStats!$D$2:$I$420,4,FALSE)</f>
        <v>3</v>
      </c>
      <c r="K21" s="13"/>
      <c r="L21" s="13"/>
    </row>
    <row r="22" spans="1:30" x14ac:dyDescent="0.25">
      <c r="A22" s="32" t="str">
        <f>A12</f>
        <v>EDM</v>
      </c>
      <c r="B22" s="14">
        <f>B$12</f>
        <v>5</v>
      </c>
      <c r="C22">
        <f>C$12</f>
        <v>2</v>
      </c>
      <c r="D22" s="14">
        <f>IF((ISNUMBER(SEARCH(A22,T15))),1,0)</f>
        <v>1</v>
      </c>
      <c r="E22" s="23">
        <v>2</v>
      </c>
      <c r="F22" s="24">
        <f t="shared" si="0"/>
        <v>20</v>
      </c>
      <c r="I22" s="63" t="s">
        <v>59</v>
      </c>
      <c r="J22" s="62">
        <f>VLOOKUP(I22,[1]PlayerStats!$D$2:$I$420,4,FALSE)</f>
        <v>8</v>
      </c>
      <c r="K22" s="13"/>
      <c r="L22" s="13"/>
      <c r="N22" s="10"/>
      <c r="O22" s="41"/>
      <c r="P22" s="10"/>
    </row>
    <row r="23" spans="1:30" x14ac:dyDescent="0.25">
      <c r="A23" s="32" t="str">
        <f>A13</f>
        <v>ANAH</v>
      </c>
      <c r="B23" s="14">
        <f>B$13</f>
        <v>7</v>
      </c>
      <c r="C23">
        <f>C$13</f>
        <v>4</v>
      </c>
      <c r="D23" s="14">
        <f>IF((ISNUMBER(SEARCH(A23,T15))),1,0)</f>
        <v>0</v>
      </c>
      <c r="E23" s="23">
        <v>1</v>
      </c>
      <c r="F23" s="24">
        <f t="shared" si="0"/>
        <v>0</v>
      </c>
      <c r="I23" s="63"/>
      <c r="J23" s="62" t="e">
        <f>VLOOKUP(I23,[1]PlayerStats!$D$2:$I$420,4,FALSE)</f>
        <v>#N/A</v>
      </c>
    </row>
    <row r="24" spans="1:30" x14ac:dyDescent="0.25">
      <c r="A24" s="31" t="str">
        <f>E4</f>
        <v>BUF</v>
      </c>
      <c r="B24" s="14">
        <f>F$4</f>
        <v>2</v>
      </c>
      <c r="C24">
        <f>G$4</f>
        <v>4</v>
      </c>
      <c r="D24" s="14">
        <f>IF((ISNUMBER(SEARCH(A24,T15))),1,0)</f>
        <v>1</v>
      </c>
      <c r="E24" s="23">
        <v>1</v>
      </c>
      <c r="F24" s="24">
        <f t="shared" si="0"/>
        <v>8</v>
      </c>
      <c r="I24" s="63" t="s">
        <v>74</v>
      </c>
      <c r="J24" s="62">
        <f>VLOOKUP(I24,[1]PlayerStats!$D$2:$I$420,4,FALSE)</f>
        <v>1</v>
      </c>
    </row>
    <row r="25" spans="1:30" x14ac:dyDescent="0.25">
      <c r="A25" s="31" t="str">
        <f>E5</f>
        <v>BOS</v>
      </c>
      <c r="B25" s="14">
        <f>F$5</f>
        <v>5</v>
      </c>
      <c r="C25">
        <f>G$5</f>
        <v>2</v>
      </c>
      <c r="D25" s="14">
        <f>IF((ISNUMBER(SEARCH(A25,T15))),1,0)</f>
        <v>0</v>
      </c>
      <c r="E25" s="23">
        <v>1</v>
      </c>
      <c r="F25" s="24">
        <f t="shared" si="0"/>
        <v>0</v>
      </c>
      <c r="I25" s="63" t="s">
        <v>78</v>
      </c>
      <c r="J25" s="62">
        <f>VLOOKUP(I25,[1]PlayerStats!$D$2:$I$420,4,FALSE)</f>
        <v>6</v>
      </c>
    </row>
    <row r="26" spans="1:30" x14ac:dyDescent="0.25">
      <c r="A26" s="31" t="str">
        <f>E6</f>
        <v>TBL</v>
      </c>
      <c r="B26" s="14">
        <f>F$6</f>
        <v>3</v>
      </c>
      <c r="C26">
        <f>G$6</f>
        <v>3</v>
      </c>
      <c r="D26" s="14">
        <f>IF((ISNUMBER(SEARCH(A26,T15))),1,0)</f>
        <v>1</v>
      </c>
      <c r="E26" s="23">
        <v>1</v>
      </c>
      <c r="F26" s="24">
        <f t="shared" si="0"/>
        <v>9</v>
      </c>
      <c r="I26" s="63"/>
      <c r="J26" s="62" t="e">
        <f>VLOOKUP(I26,[1]PlayerStats!$D$2:$I$420,4,FALSE)</f>
        <v>#N/A</v>
      </c>
    </row>
    <row r="27" spans="1:30" x14ac:dyDescent="0.25">
      <c r="A27" s="31" t="str">
        <f>E7</f>
        <v>MTL</v>
      </c>
      <c r="B27" s="14">
        <f>F$7</f>
        <v>4</v>
      </c>
      <c r="C27">
        <f>G$7</f>
        <v>4</v>
      </c>
      <c r="D27" s="14">
        <f>IF((ISNUMBER(SEARCH(A27,T15))),1,0)</f>
        <v>0</v>
      </c>
      <c r="E27" s="23">
        <v>1</v>
      </c>
      <c r="F27" s="24">
        <f t="shared" si="0"/>
        <v>0</v>
      </c>
      <c r="I27" s="63" t="s">
        <v>80</v>
      </c>
      <c r="J27" s="62">
        <f>VLOOKUP(I27,[1]PlayerStats!$D$2:$I$420,4,FALSE)</f>
        <v>1</v>
      </c>
    </row>
    <row r="28" spans="1:30" x14ac:dyDescent="0.25">
      <c r="A28" s="31" t="str">
        <f>E10</f>
        <v>CAR</v>
      </c>
      <c r="B28" s="14">
        <f>F$10</f>
        <v>1</v>
      </c>
      <c r="C28">
        <f>G$10</f>
        <v>6</v>
      </c>
      <c r="D28" s="14">
        <f>IF((ISNUMBER(SEARCH(A28,T15))),1,0)</f>
        <v>1</v>
      </c>
      <c r="E28" s="23">
        <v>1</v>
      </c>
      <c r="F28" s="24">
        <f t="shared" si="0"/>
        <v>6</v>
      </c>
      <c r="I28" s="63"/>
      <c r="J28" s="62" t="e">
        <f>VLOOKUP(I28,[1]PlayerStats!$D$2:$I$420,4,FALSE)</f>
        <v>#N/A</v>
      </c>
    </row>
    <row r="29" spans="1:30" x14ac:dyDescent="0.25">
      <c r="A29" s="31" t="str">
        <f>E11</f>
        <v>OTT</v>
      </c>
      <c r="B29" s="14">
        <f>F$11</f>
        <v>6</v>
      </c>
      <c r="C29">
        <f>G$11</f>
        <v>0</v>
      </c>
      <c r="D29" s="14">
        <f>IF((ISNUMBER(SEARCH(A29,T15))),1,0)</f>
        <v>0</v>
      </c>
      <c r="E29" s="23">
        <v>1</v>
      </c>
      <c r="F29" s="24">
        <f t="shared" si="0"/>
        <v>0</v>
      </c>
      <c r="I29" s="63"/>
      <c r="J29" s="62" t="e">
        <f>VLOOKUP(I29,[1]PlayerStats!$D$2:$I$420,4,FALSE)</f>
        <v>#N/A</v>
      </c>
    </row>
    <row r="30" spans="1:30" x14ac:dyDescent="0.25">
      <c r="A30" s="31" t="str">
        <f>E12</f>
        <v>PIT</v>
      </c>
      <c r="B30" s="14">
        <f>F$12</f>
        <v>7</v>
      </c>
      <c r="C30">
        <f>G$12</f>
        <v>2</v>
      </c>
      <c r="D30" s="14">
        <f>IF((ISNUMBER(SEARCH(A30,T15))),1,0)</f>
        <v>0</v>
      </c>
      <c r="E30" s="23">
        <v>1</v>
      </c>
      <c r="F30" s="24">
        <f t="shared" si="0"/>
        <v>0</v>
      </c>
      <c r="I30" s="65"/>
      <c r="J30" s="66" t="e">
        <f>VLOOKUP(I30,[1]PlayerStats!$D$2:$I$420,4,FALSE)</f>
        <v>#N/A</v>
      </c>
    </row>
    <row r="31" spans="1:30" x14ac:dyDescent="0.25">
      <c r="A31" s="31" t="str">
        <f>E13</f>
        <v>PHI</v>
      </c>
      <c r="B31" s="14">
        <f>F$13</f>
        <v>8</v>
      </c>
      <c r="C31">
        <f>G$13</f>
        <v>4</v>
      </c>
      <c r="D31" s="14">
        <f>IF((ISNUMBER(SEARCH(A31,T15))),1,0)</f>
        <v>1</v>
      </c>
      <c r="E31" s="23">
        <v>1</v>
      </c>
      <c r="F31" s="24">
        <f t="shared" si="0"/>
        <v>32</v>
      </c>
      <c r="J31" s="13"/>
    </row>
    <row r="32" spans="1:30" x14ac:dyDescent="0.25">
      <c r="C32" t="s">
        <v>18</v>
      </c>
      <c r="D32" s="14">
        <f>COUNTIF(D16:D31, 1)</f>
        <v>8</v>
      </c>
      <c r="E32" t="s">
        <v>19</v>
      </c>
      <c r="F32" s="24">
        <f>SUM(F16:F31)</f>
        <v>104</v>
      </c>
    </row>
    <row r="33" spans="1:45" x14ac:dyDescent="0.25">
      <c r="A33" s="1"/>
      <c r="D33" t="s">
        <v>8</v>
      </c>
      <c r="E33" s="14" t="s">
        <v>40</v>
      </c>
      <c r="F33" s="2">
        <f>VLOOKUP(E33,$I$3:$J$33,2,FALSE)</f>
        <v>7</v>
      </c>
    </row>
    <row r="34" spans="1:45" x14ac:dyDescent="0.25">
      <c r="A34" s="1"/>
      <c r="D34" t="s">
        <v>9</v>
      </c>
      <c r="E34" t="str">
        <f>S15</f>
        <v>Colorado Avalanche</v>
      </c>
      <c r="F34" s="24">
        <v>0</v>
      </c>
    </row>
    <row r="35" spans="1:45" ht="15.75" thickBot="1" x14ac:dyDescent="0.3">
      <c r="A35" s="3"/>
      <c r="B35" s="4"/>
      <c r="C35" s="4"/>
      <c r="D35" s="15"/>
      <c r="E35" s="4" t="s">
        <v>6</v>
      </c>
      <c r="F35" s="25">
        <f>SUM(F32:F34)</f>
        <v>111</v>
      </c>
    </row>
    <row r="37" spans="1:45" ht="15.75" thickBot="1" x14ac:dyDescent="0.3"/>
    <row r="38" spans="1:45" ht="21" customHeight="1" thickBot="1" x14ac:dyDescent="0.3">
      <c r="A38" s="18" t="s">
        <v>5</v>
      </c>
      <c r="B38" s="27" t="str">
        <f>P38</f>
        <v>Jake Graham</v>
      </c>
      <c r="C38" s="19" t="s">
        <v>2</v>
      </c>
      <c r="D38" s="20" t="s">
        <v>13</v>
      </c>
      <c r="E38" s="21" t="s">
        <v>4</v>
      </c>
      <c r="F38" s="22" t="s">
        <v>12</v>
      </c>
      <c r="J38" s="13"/>
      <c r="N38" s="48">
        <v>46129.309571759259</v>
      </c>
      <c r="O38" s="8" t="s">
        <v>72</v>
      </c>
      <c r="P38" s="8" t="s">
        <v>116</v>
      </c>
      <c r="Q38" s="8" t="s">
        <v>75</v>
      </c>
      <c r="R38" s="8" t="s">
        <v>51</v>
      </c>
      <c r="S38" s="8" t="s">
        <v>77</v>
      </c>
      <c r="T38" s="9" t="s">
        <v>117</v>
      </c>
      <c r="U38" s="8"/>
      <c r="V38" s="8"/>
      <c r="W38" s="8"/>
      <c r="X38" s="8"/>
      <c r="Y38" s="8"/>
      <c r="Z38" s="8"/>
      <c r="AA38" s="8"/>
      <c r="AB38" s="8"/>
      <c r="AC38" s="8"/>
      <c r="AD38" s="8"/>
      <c r="AE38" s="8"/>
      <c r="AF38" s="8"/>
      <c r="AG38" s="8"/>
      <c r="AH38" s="8"/>
      <c r="AI38" s="8"/>
      <c r="AJ38" s="8"/>
      <c r="AK38" s="8"/>
      <c r="AL38" s="8"/>
      <c r="AM38" s="8"/>
      <c r="AN38" s="8"/>
      <c r="AO38" s="8"/>
      <c r="AP38" s="8"/>
      <c r="AQ38" s="8"/>
      <c r="AR38" s="8"/>
      <c r="AS38" s="8"/>
    </row>
    <row r="39" spans="1:45" ht="15.75" thickBot="1" x14ac:dyDescent="0.3">
      <c r="A39" s="33" t="str">
        <f>$A16</f>
        <v>COL</v>
      </c>
      <c r="B39" s="14">
        <f>B$4</f>
        <v>1</v>
      </c>
      <c r="C39">
        <f>C$4</f>
        <v>5</v>
      </c>
      <c r="D39" s="14">
        <f>IF((ISNUMBER(SEARCH(A39,T38))),1,0)</f>
        <v>1</v>
      </c>
      <c r="E39" s="23">
        <v>1</v>
      </c>
      <c r="F39" s="24">
        <f>B39*C39*D39*E39</f>
        <v>5</v>
      </c>
      <c r="J39" s="13"/>
      <c r="K39" s="13"/>
      <c r="L39" s="13"/>
      <c r="V39" s="8"/>
      <c r="W39" s="8"/>
      <c r="X39" s="8"/>
      <c r="Y39" s="8"/>
      <c r="Z39" s="8"/>
    </row>
    <row r="40" spans="1:45" ht="15.75" thickBot="1" x14ac:dyDescent="0.3">
      <c r="A40" s="29" t="str">
        <f t="shared" ref="A40:A54" si="1">A17</f>
        <v>LAK</v>
      </c>
      <c r="B40" s="14">
        <f>B$5</f>
        <v>8</v>
      </c>
      <c r="C40">
        <f>C$5</f>
        <v>0</v>
      </c>
      <c r="D40" s="14">
        <f>IF((ISNUMBER(SEARCH(A40,T38))),1,0)</f>
        <v>0</v>
      </c>
      <c r="E40" s="23">
        <v>1</v>
      </c>
      <c r="F40" s="24">
        <f t="shared" ref="F40:F54" si="2">B40*C40*D40*E40</f>
        <v>0</v>
      </c>
      <c r="J40" s="13"/>
      <c r="V40" s="8"/>
      <c r="W40" s="8"/>
      <c r="X40" s="8"/>
      <c r="Y40" s="8"/>
      <c r="Z40" s="8"/>
    </row>
    <row r="41" spans="1:45" ht="15.75" thickBot="1" x14ac:dyDescent="0.3">
      <c r="A41" s="32" t="str">
        <f t="shared" si="1"/>
        <v>Dal</v>
      </c>
      <c r="B41" s="14">
        <f>B$6</f>
        <v>2</v>
      </c>
      <c r="C41">
        <f>C$6</f>
        <v>2</v>
      </c>
      <c r="D41" s="14">
        <f>IF((ISNUMBER(SEARCH(A41,T38))),1,0)</f>
        <v>1</v>
      </c>
      <c r="E41" s="23">
        <v>1</v>
      </c>
      <c r="F41" s="24">
        <f t="shared" si="2"/>
        <v>4</v>
      </c>
      <c r="J41" s="13"/>
      <c r="V41" s="28"/>
      <c r="W41" s="28"/>
      <c r="X41" s="28"/>
      <c r="Y41" s="28"/>
      <c r="Z41" s="28"/>
    </row>
    <row r="42" spans="1:45" x14ac:dyDescent="0.25">
      <c r="A42" s="29" t="str">
        <f t="shared" si="1"/>
        <v>MIN</v>
      </c>
      <c r="B42" s="14">
        <f>B$7</f>
        <v>3</v>
      </c>
      <c r="C42">
        <f>C$7</f>
        <v>4</v>
      </c>
      <c r="D42" s="14">
        <f>IF((ISNUMBER(SEARCH(A42,T38))),1,0)</f>
        <v>0</v>
      </c>
      <c r="E42" s="23">
        <v>1</v>
      </c>
      <c r="F42" s="24">
        <f t="shared" si="2"/>
        <v>0</v>
      </c>
      <c r="J42" s="13"/>
    </row>
    <row r="43" spans="1:45" x14ac:dyDescent="0.25">
      <c r="A43" t="str">
        <f t="shared" si="1"/>
        <v>VGK</v>
      </c>
      <c r="B43" s="14">
        <f>B$10</f>
        <v>4</v>
      </c>
      <c r="C43">
        <f>C$10</f>
        <v>5</v>
      </c>
      <c r="D43" s="14">
        <f>IF((ISNUMBER(SEARCH(A43,T38))),1,0)</f>
        <v>1</v>
      </c>
      <c r="E43" s="23">
        <v>1</v>
      </c>
      <c r="F43" s="24">
        <f t="shared" si="2"/>
        <v>20</v>
      </c>
      <c r="J43" s="13"/>
      <c r="K43" s="13"/>
      <c r="L43" s="13"/>
    </row>
    <row r="44" spans="1:45" x14ac:dyDescent="0.25">
      <c r="A44" s="29" t="str">
        <f t="shared" si="1"/>
        <v>UTA</v>
      </c>
      <c r="B44" s="14">
        <f>B$11</f>
        <v>6</v>
      </c>
      <c r="C44">
        <f>C$11</f>
        <v>2</v>
      </c>
      <c r="D44" s="14">
        <f>IF((ISNUMBER(SEARCH(A44,T38))),1,0)</f>
        <v>0</v>
      </c>
      <c r="E44" s="23">
        <v>1</v>
      </c>
      <c r="F44" s="24">
        <f t="shared" si="2"/>
        <v>0</v>
      </c>
      <c r="J44" s="13"/>
      <c r="K44" s="13"/>
      <c r="L44" s="13"/>
    </row>
    <row r="45" spans="1:45" x14ac:dyDescent="0.25">
      <c r="A45" s="32" t="str">
        <f t="shared" si="1"/>
        <v>EDM</v>
      </c>
      <c r="B45" s="14">
        <f>B$12</f>
        <v>5</v>
      </c>
      <c r="C45">
        <f>C$12</f>
        <v>2</v>
      </c>
      <c r="D45" s="14">
        <f>IF((ISNUMBER(SEARCH(A45,T38))),1,0)</f>
        <v>1</v>
      </c>
      <c r="E45" s="23">
        <v>2</v>
      </c>
      <c r="F45" s="24">
        <f t="shared" si="2"/>
        <v>20</v>
      </c>
      <c r="J45" s="13"/>
      <c r="K45" s="13"/>
      <c r="L45" s="13"/>
      <c r="N45" s="10"/>
      <c r="O45" s="41"/>
      <c r="P45" s="10"/>
    </row>
    <row r="46" spans="1:45" x14ac:dyDescent="0.25">
      <c r="A46" s="32" t="str">
        <f t="shared" si="1"/>
        <v>ANAH</v>
      </c>
      <c r="B46" s="14">
        <f>B$13</f>
        <v>7</v>
      </c>
      <c r="C46">
        <f>C$13</f>
        <v>4</v>
      </c>
      <c r="D46" s="14">
        <f>IF((ISNUMBER(SEARCH(A46,T38))),1,0)</f>
        <v>0</v>
      </c>
      <c r="E46" s="23">
        <v>1</v>
      </c>
      <c r="F46" s="24">
        <f t="shared" si="2"/>
        <v>0</v>
      </c>
      <c r="J46" s="13"/>
    </row>
    <row r="47" spans="1:45" x14ac:dyDescent="0.25">
      <c r="A47" s="31" t="str">
        <f t="shared" si="1"/>
        <v>BUF</v>
      </c>
      <c r="B47" s="14">
        <f>F$4</f>
        <v>2</v>
      </c>
      <c r="C47">
        <f>G$4</f>
        <v>4</v>
      </c>
      <c r="D47" s="14">
        <f>IF((ISNUMBER(SEARCH(A47,T38))),1,0)</f>
        <v>1</v>
      </c>
      <c r="E47" s="23">
        <v>1</v>
      </c>
      <c r="F47" s="24">
        <f t="shared" si="2"/>
        <v>8</v>
      </c>
      <c r="J47" s="13"/>
    </row>
    <row r="48" spans="1:45" x14ac:dyDescent="0.25">
      <c r="A48" s="31" t="str">
        <f t="shared" si="1"/>
        <v>BOS</v>
      </c>
      <c r="B48" s="14">
        <f>F$5</f>
        <v>5</v>
      </c>
      <c r="C48">
        <f>G$5</f>
        <v>2</v>
      </c>
      <c r="D48" s="14">
        <f>IF((ISNUMBER(SEARCH(A48,T38))),1,0)</f>
        <v>0</v>
      </c>
      <c r="E48" s="23">
        <v>1</v>
      </c>
      <c r="F48" s="24">
        <f t="shared" si="2"/>
        <v>0</v>
      </c>
      <c r="J48" s="13"/>
    </row>
    <row r="49" spans="1:45" x14ac:dyDescent="0.25">
      <c r="A49" s="30" t="str">
        <f t="shared" si="1"/>
        <v>TBL</v>
      </c>
      <c r="B49" s="14">
        <f>F$6</f>
        <v>3</v>
      </c>
      <c r="C49">
        <f>G$6</f>
        <v>3</v>
      </c>
      <c r="D49" s="14">
        <f>IF((ISNUMBER(SEARCH(A49,T38))),1,0)</f>
        <v>0</v>
      </c>
      <c r="E49" s="23">
        <v>1</v>
      </c>
      <c r="F49" s="24">
        <f t="shared" si="2"/>
        <v>0</v>
      </c>
    </row>
    <row r="50" spans="1:45" x14ac:dyDescent="0.25">
      <c r="A50" s="30" t="str">
        <f t="shared" si="1"/>
        <v>MTL</v>
      </c>
      <c r="B50" s="14">
        <f>F$7</f>
        <v>4</v>
      </c>
      <c r="C50">
        <f>G$7</f>
        <v>4</v>
      </c>
      <c r="D50" s="14">
        <f>IF((ISNUMBER(SEARCH(A50,T38))),1,0)</f>
        <v>1</v>
      </c>
      <c r="E50" s="23">
        <v>1</v>
      </c>
      <c r="F50" s="24">
        <f t="shared" si="2"/>
        <v>16</v>
      </c>
    </row>
    <row r="51" spans="1:45" x14ac:dyDescent="0.25">
      <c r="A51" s="31" t="str">
        <f t="shared" si="1"/>
        <v>CAR</v>
      </c>
      <c r="B51" s="14">
        <f>F$10</f>
        <v>1</v>
      </c>
      <c r="C51">
        <f>G$10</f>
        <v>6</v>
      </c>
      <c r="D51" s="14">
        <f>IF((ISNUMBER(SEARCH(A51,T38))),1,0)</f>
        <v>1</v>
      </c>
      <c r="E51" s="23">
        <v>1</v>
      </c>
      <c r="F51" s="24">
        <f t="shared" si="2"/>
        <v>6</v>
      </c>
    </row>
    <row r="52" spans="1:45" x14ac:dyDescent="0.25">
      <c r="A52" s="36" t="str">
        <f t="shared" si="1"/>
        <v>OTT</v>
      </c>
      <c r="B52" s="14">
        <f>F$11</f>
        <v>6</v>
      </c>
      <c r="C52">
        <f>G$11</f>
        <v>0</v>
      </c>
      <c r="D52" s="14">
        <f>IF((ISNUMBER(SEARCH(A52,T38))),1,0)</f>
        <v>0</v>
      </c>
      <c r="E52" s="23">
        <v>1</v>
      </c>
      <c r="F52" s="24">
        <f t="shared" si="2"/>
        <v>0</v>
      </c>
    </row>
    <row r="53" spans="1:45" x14ac:dyDescent="0.25">
      <c r="A53" s="30" t="str">
        <f t="shared" si="1"/>
        <v>PIT</v>
      </c>
      <c r="B53" s="14">
        <f>F$12</f>
        <v>7</v>
      </c>
      <c r="C53">
        <f>G$12</f>
        <v>2</v>
      </c>
      <c r="D53" s="14">
        <f>IF((ISNUMBER(SEARCH(A53,T38))),1,0)</f>
        <v>1</v>
      </c>
      <c r="E53" s="23">
        <v>1</v>
      </c>
      <c r="F53" s="24">
        <f t="shared" si="2"/>
        <v>14</v>
      </c>
    </row>
    <row r="54" spans="1:45" x14ac:dyDescent="0.25">
      <c r="A54" t="str">
        <f t="shared" si="1"/>
        <v>PHI</v>
      </c>
      <c r="B54" s="14">
        <f>F$13</f>
        <v>8</v>
      </c>
      <c r="C54">
        <f>G$13</f>
        <v>4</v>
      </c>
      <c r="D54" s="14">
        <f>IF((ISNUMBER(SEARCH(A54,T38))),1,0)</f>
        <v>0</v>
      </c>
      <c r="E54" s="23">
        <v>1</v>
      </c>
      <c r="F54" s="24">
        <f t="shared" si="2"/>
        <v>0</v>
      </c>
    </row>
    <row r="55" spans="1:45" x14ac:dyDescent="0.25">
      <c r="C55" t="s">
        <v>18</v>
      </c>
      <c r="D55" s="14">
        <f>COUNTIF(D39:D54, 1)</f>
        <v>8</v>
      </c>
      <c r="E55" t="s">
        <v>19</v>
      </c>
      <c r="F55" s="24">
        <f>SUM(F39:F54)</f>
        <v>93</v>
      </c>
    </row>
    <row r="56" spans="1:45" x14ac:dyDescent="0.25">
      <c r="A56" s="1"/>
      <c r="D56" t="s">
        <v>8</v>
      </c>
      <c r="E56" s="14" t="s">
        <v>40</v>
      </c>
      <c r="F56" s="2">
        <f>VLOOKUP(E56,$I$3:$J$50,2,FALSE)</f>
        <v>7</v>
      </c>
    </row>
    <row r="57" spans="1:45" x14ac:dyDescent="0.25">
      <c r="A57" s="1"/>
      <c r="D57" t="s">
        <v>9</v>
      </c>
      <c r="E57" t="str">
        <f>S38</f>
        <v>Montreal</v>
      </c>
      <c r="F57" s="24">
        <v>0</v>
      </c>
    </row>
    <row r="58" spans="1:45" ht="15.75" thickBot="1" x14ac:dyDescent="0.3">
      <c r="A58" s="3"/>
      <c r="B58" s="4"/>
      <c r="C58" s="4"/>
      <c r="D58" s="15"/>
      <c r="E58" s="4" t="s">
        <v>6</v>
      </c>
      <c r="F58" s="25">
        <f>SUM(F55:F57)</f>
        <v>100</v>
      </c>
    </row>
    <row r="60" spans="1:45" ht="15.75" thickBot="1" x14ac:dyDescent="0.3"/>
    <row r="61" spans="1:45" ht="27" thickBot="1" x14ac:dyDescent="0.3">
      <c r="A61" s="18" t="s">
        <v>5</v>
      </c>
      <c r="B61" s="27" t="str">
        <f>P61</f>
        <v>Mat L.</v>
      </c>
      <c r="C61" s="19" t="s">
        <v>2</v>
      </c>
      <c r="D61" s="20" t="s">
        <v>13</v>
      </c>
      <c r="E61" s="21" t="s">
        <v>4</v>
      </c>
      <c r="F61" s="22" t="s">
        <v>12</v>
      </c>
      <c r="J61" s="13"/>
      <c r="N61" s="48">
        <v>46129.311342592591</v>
      </c>
      <c r="O61" s="8" t="s">
        <v>118</v>
      </c>
      <c r="P61" s="8" t="s">
        <v>119</v>
      </c>
      <c r="Q61" s="8" t="s">
        <v>120</v>
      </c>
      <c r="R61" s="8" t="s">
        <v>93</v>
      </c>
      <c r="S61" s="8" t="s">
        <v>121</v>
      </c>
      <c r="T61" s="9" t="s">
        <v>122</v>
      </c>
      <c r="U61" s="8"/>
      <c r="V61" s="8"/>
      <c r="W61" s="8"/>
      <c r="X61" s="8"/>
      <c r="Y61" s="8"/>
      <c r="Z61" s="8"/>
      <c r="AA61" s="8"/>
      <c r="AB61" s="8"/>
      <c r="AC61" s="8"/>
      <c r="AD61" s="8"/>
      <c r="AE61" s="8"/>
      <c r="AF61" s="8"/>
      <c r="AG61" s="8"/>
      <c r="AH61" s="8"/>
      <c r="AI61" s="8"/>
      <c r="AJ61" s="8"/>
      <c r="AK61" s="8"/>
      <c r="AL61" s="8"/>
      <c r="AM61" s="8"/>
      <c r="AN61" s="8"/>
      <c r="AO61" s="8"/>
      <c r="AP61" s="8"/>
      <c r="AQ61" s="8"/>
      <c r="AR61" s="8"/>
      <c r="AS61" s="8"/>
    </row>
    <row r="62" spans="1:45" ht="15.75" thickBot="1" x14ac:dyDescent="0.3">
      <c r="A62" s="33" t="str">
        <f>$A39</f>
        <v>COL</v>
      </c>
      <c r="B62" s="14">
        <f>B$4</f>
        <v>1</v>
      </c>
      <c r="C62">
        <f>C$4</f>
        <v>5</v>
      </c>
      <c r="D62" s="14">
        <f>IF((ISNUMBER(SEARCH(A62,T61))),1,0)</f>
        <v>0</v>
      </c>
      <c r="E62" s="23">
        <v>1</v>
      </c>
      <c r="F62" s="24">
        <f>B62*C62*D62*E62</f>
        <v>0</v>
      </c>
      <c r="J62" s="13"/>
      <c r="K62" s="13"/>
      <c r="L62" s="13"/>
      <c r="V62" s="8"/>
      <c r="W62" s="8"/>
    </row>
    <row r="63" spans="1:45" ht="15.75" thickBot="1" x14ac:dyDescent="0.3">
      <c r="A63" s="29" t="str">
        <f t="shared" ref="A63:A77" si="3">A40</f>
        <v>LAK</v>
      </c>
      <c r="B63" s="14">
        <f>B$5</f>
        <v>8</v>
      </c>
      <c r="C63">
        <f>C$5</f>
        <v>0</v>
      </c>
      <c r="D63" s="14">
        <f>IF((ISNUMBER(SEARCH(A63,T61))),1,0)</f>
        <v>0</v>
      </c>
      <c r="E63" s="23">
        <v>1</v>
      </c>
      <c r="F63" s="24">
        <f t="shared" ref="F63:F77" si="4">B63*C63*D63*E63</f>
        <v>0</v>
      </c>
      <c r="J63" s="13"/>
      <c r="V63" s="8"/>
      <c r="W63" s="8"/>
    </row>
    <row r="64" spans="1:45" ht="15.75" thickBot="1" x14ac:dyDescent="0.3">
      <c r="A64" s="32" t="str">
        <f t="shared" si="3"/>
        <v>Dal</v>
      </c>
      <c r="B64" s="14">
        <f>B$6</f>
        <v>2</v>
      </c>
      <c r="C64">
        <f>C$6</f>
        <v>2</v>
      </c>
      <c r="D64" s="14">
        <f>IF((ISNUMBER(SEARCH(A64,T61))),1,0)</f>
        <v>1</v>
      </c>
      <c r="E64" s="23">
        <v>1</v>
      </c>
      <c r="F64" s="24">
        <f t="shared" si="4"/>
        <v>4</v>
      </c>
      <c r="J64" s="13"/>
      <c r="V64" s="28"/>
      <c r="W64" s="28"/>
    </row>
    <row r="65" spans="1:16" x14ac:dyDescent="0.25">
      <c r="A65" s="29" t="str">
        <f t="shared" si="3"/>
        <v>MIN</v>
      </c>
      <c r="B65" s="14">
        <f>B$7</f>
        <v>3</v>
      </c>
      <c r="C65">
        <f>C$7</f>
        <v>4</v>
      </c>
      <c r="D65" s="14">
        <f>IF((ISNUMBER(SEARCH(A65,T61))),1,0)</f>
        <v>1</v>
      </c>
      <c r="E65" s="23">
        <v>1</v>
      </c>
      <c r="F65" s="24">
        <f t="shared" si="4"/>
        <v>12</v>
      </c>
      <c r="J65" s="13"/>
    </row>
    <row r="66" spans="1:16" x14ac:dyDescent="0.25">
      <c r="A66" t="str">
        <f t="shared" si="3"/>
        <v>VGK</v>
      </c>
      <c r="B66" s="14">
        <f>B$10</f>
        <v>4</v>
      </c>
      <c r="C66">
        <f>C$10</f>
        <v>5</v>
      </c>
      <c r="D66" s="14">
        <f>IF((ISNUMBER(SEARCH(A66,T61))),1,0)</f>
        <v>1</v>
      </c>
      <c r="E66" s="23">
        <v>1</v>
      </c>
      <c r="F66" s="24">
        <f t="shared" si="4"/>
        <v>20</v>
      </c>
      <c r="J66" s="13"/>
      <c r="K66" s="13"/>
      <c r="L66" s="13"/>
    </row>
    <row r="67" spans="1:16" x14ac:dyDescent="0.25">
      <c r="A67" s="29" t="str">
        <f t="shared" si="3"/>
        <v>UTA</v>
      </c>
      <c r="B67" s="14">
        <f>B$11</f>
        <v>6</v>
      </c>
      <c r="C67">
        <f>C$11</f>
        <v>2</v>
      </c>
      <c r="D67" s="14">
        <f>IF((ISNUMBER(SEARCH(A67,T61))),1,0)</f>
        <v>0</v>
      </c>
      <c r="E67" s="23">
        <v>1</v>
      </c>
      <c r="F67" s="24">
        <f t="shared" si="4"/>
        <v>0</v>
      </c>
      <c r="J67" s="13"/>
      <c r="K67" s="13"/>
      <c r="L67" s="13"/>
    </row>
    <row r="68" spans="1:16" x14ac:dyDescent="0.25">
      <c r="A68" s="32" t="str">
        <f t="shared" si="3"/>
        <v>EDM</v>
      </c>
      <c r="B68" s="14">
        <f>B$12</f>
        <v>5</v>
      </c>
      <c r="C68">
        <f>C$12</f>
        <v>2</v>
      </c>
      <c r="D68" s="14">
        <f>IF((ISNUMBER(SEARCH(A68,T61))),1,0)</f>
        <v>1</v>
      </c>
      <c r="E68" s="23">
        <v>1</v>
      </c>
      <c r="F68" s="24">
        <f t="shared" si="4"/>
        <v>10</v>
      </c>
      <c r="J68" s="13"/>
      <c r="K68" s="13"/>
      <c r="L68" s="13"/>
      <c r="N68" s="10"/>
      <c r="O68" s="41"/>
      <c r="P68" s="10"/>
    </row>
    <row r="69" spans="1:16" x14ac:dyDescent="0.25">
      <c r="A69" s="32" t="str">
        <f t="shared" si="3"/>
        <v>ANAH</v>
      </c>
      <c r="B69" s="14">
        <f>B$13</f>
        <v>7</v>
      </c>
      <c r="C69">
        <f>C$13</f>
        <v>4</v>
      </c>
      <c r="D69" s="14">
        <f>IF((ISNUMBER(SEARCH(A69,T61))),1,0)</f>
        <v>0</v>
      </c>
      <c r="E69" s="23">
        <v>1</v>
      </c>
      <c r="F69" s="24">
        <f t="shared" si="4"/>
        <v>0</v>
      </c>
      <c r="J69" s="13"/>
    </row>
    <row r="70" spans="1:16" x14ac:dyDescent="0.25">
      <c r="A70" s="31" t="str">
        <f t="shared" si="3"/>
        <v>BUF</v>
      </c>
      <c r="B70" s="14">
        <f>F$4</f>
        <v>2</v>
      </c>
      <c r="C70">
        <f>G$4</f>
        <v>4</v>
      </c>
      <c r="D70" s="14">
        <f>IF((ISNUMBER(SEARCH(A70,T61))),1,0)</f>
        <v>0</v>
      </c>
      <c r="E70" s="23">
        <v>1</v>
      </c>
      <c r="F70" s="24">
        <f t="shared" si="4"/>
        <v>0</v>
      </c>
      <c r="J70" s="13"/>
    </row>
    <row r="71" spans="1:16" x14ac:dyDescent="0.25">
      <c r="A71" s="31" t="str">
        <f t="shared" si="3"/>
        <v>BOS</v>
      </c>
      <c r="B71" s="14">
        <f>F$5</f>
        <v>5</v>
      </c>
      <c r="C71">
        <f>G$5</f>
        <v>2</v>
      </c>
      <c r="D71" s="14">
        <f>IF((ISNUMBER(SEARCH(A71,T61))),1,0)</f>
        <v>0</v>
      </c>
      <c r="E71" s="23">
        <v>1</v>
      </c>
      <c r="F71" s="24">
        <f t="shared" si="4"/>
        <v>0</v>
      </c>
      <c r="J71" s="13"/>
    </row>
    <row r="72" spans="1:16" x14ac:dyDescent="0.25">
      <c r="A72" s="30" t="str">
        <f t="shared" si="3"/>
        <v>TBL</v>
      </c>
      <c r="B72" s="14">
        <f>F$6</f>
        <v>3</v>
      </c>
      <c r="C72">
        <f>G$6</f>
        <v>3</v>
      </c>
      <c r="D72" s="14">
        <f>IF((ISNUMBER(SEARCH(A72,T61))),1,0)</f>
        <v>1</v>
      </c>
      <c r="E72" s="23">
        <v>1</v>
      </c>
      <c r="F72" s="24">
        <f t="shared" si="4"/>
        <v>9</v>
      </c>
    </row>
    <row r="73" spans="1:16" x14ac:dyDescent="0.25">
      <c r="A73" s="30" t="str">
        <f t="shared" si="3"/>
        <v>MTL</v>
      </c>
      <c r="B73" s="14">
        <f>F$7</f>
        <v>4</v>
      </c>
      <c r="C73">
        <f>G$7</f>
        <v>4</v>
      </c>
      <c r="D73" s="14">
        <f>IF((ISNUMBER(SEARCH(A73,T61))),1,0)</f>
        <v>0</v>
      </c>
      <c r="E73" s="23">
        <v>1</v>
      </c>
      <c r="F73" s="24">
        <f t="shared" si="4"/>
        <v>0</v>
      </c>
    </row>
    <row r="74" spans="1:16" x14ac:dyDescent="0.25">
      <c r="A74" s="31" t="str">
        <f t="shared" si="3"/>
        <v>CAR</v>
      </c>
      <c r="B74" s="14">
        <f>F$10</f>
        <v>1</v>
      </c>
      <c r="C74">
        <f>G$10</f>
        <v>6</v>
      </c>
      <c r="D74" s="14">
        <f>IF((ISNUMBER(SEARCH(A74,T61))),1,0)</f>
        <v>0</v>
      </c>
      <c r="E74" s="23">
        <v>1</v>
      </c>
      <c r="F74" s="24">
        <f t="shared" si="4"/>
        <v>0</v>
      </c>
    </row>
    <row r="75" spans="1:16" x14ac:dyDescent="0.25">
      <c r="A75" s="36" t="str">
        <f t="shared" si="3"/>
        <v>OTT</v>
      </c>
      <c r="B75" s="14">
        <f>F$11</f>
        <v>6</v>
      </c>
      <c r="C75">
        <f>G$11</f>
        <v>0</v>
      </c>
      <c r="D75" s="14">
        <f>IF((ISNUMBER(SEARCH(A75,T61))),1,0)</f>
        <v>1</v>
      </c>
      <c r="E75" s="23">
        <v>2</v>
      </c>
      <c r="F75" s="24">
        <f t="shared" si="4"/>
        <v>0</v>
      </c>
    </row>
    <row r="76" spans="1:16" x14ac:dyDescent="0.25">
      <c r="A76" s="30" t="str">
        <f t="shared" si="3"/>
        <v>PIT</v>
      </c>
      <c r="B76" s="14">
        <f>F$12</f>
        <v>7</v>
      </c>
      <c r="C76">
        <f>G$12</f>
        <v>2</v>
      </c>
      <c r="D76" s="14">
        <f>IF((ISNUMBER(SEARCH(A76,T61))),1,0)</f>
        <v>1</v>
      </c>
      <c r="E76" s="23">
        <v>1</v>
      </c>
      <c r="F76" s="24">
        <f t="shared" si="4"/>
        <v>14</v>
      </c>
    </row>
    <row r="77" spans="1:16" x14ac:dyDescent="0.25">
      <c r="A77" t="str">
        <f t="shared" si="3"/>
        <v>PHI</v>
      </c>
      <c r="B77" s="14">
        <f>F$13</f>
        <v>8</v>
      </c>
      <c r="C77">
        <f>G$13</f>
        <v>4</v>
      </c>
      <c r="D77" s="14">
        <f>IF((ISNUMBER(SEARCH(A77,T61))),1,0)</f>
        <v>1</v>
      </c>
      <c r="E77" s="23">
        <v>1</v>
      </c>
      <c r="F77" s="24">
        <f t="shared" si="4"/>
        <v>32</v>
      </c>
    </row>
    <row r="78" spans="1:16" x14ac:dyDescent="0.25">
      <c r="C78" t="s">
        <v>18</v>
      </c>
      <c r="D78" s="14">
        <f>COUNTIF(D62:D77, 1)</f>
        <v>8</v>
      </c>
      <c r="E78" t="s">
        <v>19</v>
      </c>
      <c r="F78" s="24">
        <f>SUM(F62:F77)</f>
        <v>101</v>
      </c>
    </row>
    <row r="79" spans="1:16" x14ac:dyDescent="0.25">
      <c r="A79" s="1"/>
      <c r="D79" t="s">
        <v>8</v>
      </c>
      <c r="E79" s="14" t="s">
        <v>21</v>
      </c>
      <c r="F79" s="2">
        <f>VLOOKUP(E79,$I$3:$J$50,2,FALSE)</f>
        <v>6</v>
      </c>
    </row>
    <row r="80" spans="1:16" x14ac:dyDescent="0.25">
      <c r="A80" s="1"/>
      <c r="D80" t="s">
        <v>9</v>
      </c>
      <c r="E80" t="str">
        <f>S61</f>
        <v>Dallas</v>
      </c>
      <c r="F80" s="24">
        <v>0</v>
      </c>
    </row>
    <row r="81" spans="1:45" ht="15.75" thickBot="1" x14ac:dyDescent="0.3">
      <c r="A81" s="3"/>
      <c r="B81" s="4"/>
      <c r="C81" s="4"/>
      <c r="D81" s="15"/>
      <c r="E81" s="4" t="s">
        <v>6</v>
      </c>
      <c r="F81" s="25">
        <f>SUM(F78:F80)</f>
        <v>107</v>
      </c>
    </row>
    <row r="83" spans="1:45" ht="15.75" thickBot="1" x14ac:dyDescent="0.3"/>
    <row r="84" spans="1:45" ht="15" customHeight="1" thickBot="1" x14ac:dyDescent="0.3">
      <c r="A84" s="18" t="s">
        <v>5</v>
      </c>
      <c r="B84" s="27" t="str">
        <f>P84</f>
        <v>Graham</v>
      </c>
      <c r="C84" s="19" t="s">
        <v>2</v>
      </c>
      <c r="D84" s="20" t="s">
        <v>13</v>
      </c>
      <c r="E84" s="21" t="s">
        <v>4</v>
      </c>
      <c r="F84" s="22" t="s">
        <v>12</v>
      </c>
      <c r="N84" s="48">
        <v>46129.325115740743</v>
      </c>
      <c r="O84" s="8" t="s">
        <v>70</v>
      </c>
      <c r="P84" s="8" t="s">
        <v>123</v>
      </c>
      <c r="Q84" s="8" t="s">
        <v>40</v>
      </c>
      <c r="R84" s="8" t="s">
        <v>124</v>
      </c>
      <c r="S84" s="8" t="s">
        <v>76</v>
      </c>
      <c r="T84" s="9" t="s">
        <v>125</v>
      </c>
      <c r="U84" s="8"/>
      <c r="V84" s="8"/>
      <c r="W84" s="8"/>
      <c r="X84" s="8"/>
      <c r="Y84" s="8"/>
      <c r="Z84" s="8"/>
      <c r="AA84" s="8"/>
      <c r="AB84" s="8"/>
      <c r="AC84" s="8"/>
      <c r="AD84" s="8"/>
      <c r="AE84" s="8"/>
      <c r="AF84" s="8"/>
      <c r="AG84" s="8"/>
      <c r="AH84" s="8"/>
      <c r="AI84" s="8"/>
      <c r="AJ84" s="8"/>
      <c r="AK84" s="8"/>
      <c r="AL84" s="8"/>
      <c r="AM84" s="8"/>
      <c r="AN84" s="8"/>
      <c r="AO84" s="8"/>
      <c r="AP84" s="8"/>
      <c r="AQ84" s="8"/>
      <c r="AR84" s="8"/>
      <c r="AS84" s="8"/>
    </row>
    <row r="85" spans="1:45" x14ac:dyDescent="0.25">
      <c r="A85" s="33" t="str">
        <f>$A62</f>
        <v>COL</v>
      </c>
      <c r="B85" s="14">
        <f>B$4</f>
        <v>1</v>
      </c>
      <c r="C85">
        <f>C$4</f>
        <v>5</v>
      </c>
      <c r="D85" s="14">
        <f>IF((ISNUMBER(SEARCH(A85,T84))),1,0)</f>
        <v>1</v>
      </c>
      <c r="E85" s="23">
        <v>1</v>
      </c>
      <c r="F85" s="24">
        <f>B85*C85*D85*E85</f>
        <v>5</v>
      </c>
    </row>
    <row r="86" spans="1:45" x14ac:dyDescent="0.25">
      <c r="A86" s="29" t="str">
        <f t="shared" ref="A86:A100" si="5">A63</f>
        <v>LAK</v>
      </c>
      <c r="B86" s="14">
        <f>B$5</f>
        <v>8</v>
      </c>
      <c r="C86">
        <f>C$5</f>
        <v>0</v>
      </c>
      <c r="D86" s="14">
        <f>IF((ISNUMBER(SEARCH(A86,T84))),1,0)</f>
        <v>0</v>
      </c>
      <c r="E86" s="23">
        <v>1</v>
      </c>
      <c r="F86" s="24">
        <f t="shared" ref="F86:F100" si="6">B86*C86*D86*E86</f>
        <v>0</v>
      </c>
    </row>
    <row r="87" spans="1:45" x14ac:dyDescent="0.25">
      <c r="A87" s="32" t="str">
        <f t="shared" si="5"/>
        <v>Dal</v>
      </c>
      <c r="B87" s="14">
        <f>B$6</f>
        <v>2</v>
      </c>
      <c r="C87">
        <f>C$6</f>
        <v>2</v>
      </c>
      <c r="D87" s="14">
        <f>IF((ISNUMBER(SEARCH(A87,T84))),1,0)</f>
        <v>1</v>
      </c>
      <c r="E87" s="23">
        <v>1</v>
      </c>
      <c r="F87" s="24">
        <f t="shared" si="6"/>
        <v>4</v>
      </c>
    </row>
    <row r="88" spans="1:45" x14ac:dyDescent="0.25">
      <c r="A88" s="29" t="str">
        <f t="shared" si="5"/>
        <v>MIN</v>
      </c>
      <c r="B88" s="14">
        <f>B$7</f>
        <v>3</v>
      </c>
      <c r="C88">
        <f>C$7</f>
        <v>4</v>
      </c>
      <c r="D88" s="14">
        <f>IF((ISNUMBER(SEARCH(A88,T84))),1,0)</f>
        <v>0</v>
      </c>
      <c r="E88" s="23">
        <v>1</v>
      </c>
      <c r="F88" s="24">
        <f t="shared" si="6"/>
        <v>0</v>
      </c>
    </row>
    <row r="89" spans="1:45" x14ac:dyDescent="0.25">
      <c r="A89" t="str">
        <f t="shared" si="5"/>
        <v>VGK</v>
      </c>
      <c r="B89" s="14">
        <f>B$10</f>
        <v>4</v>
      </c>
      <c r="C89">
        <f>C$10</f>
        <v>5</v>
      </c>
      <c r="D89" s="14">
        <f>IF((ISNUMBER(SEARCH(A89,T84))),1,0)</f>
        <v>0</v>
      </c>
      <c r="E89" s="23">
        <v>1</v>
      </c>
      <c r="F89" s="24">
        <f t="shared" si="6"/>
        <v>0</v>
      </c>
    </row>
    <row r="90" spans="1:45" x14ac:dyDescent="0.25">
      <c r="A90" s="29" t="str">
        <f t="shared" si="5"/>
        <v>UTA</v>
      </c>
      <c r="B90" s="14">
        <f>B$11</f>
        <v>6</v>
      </c>
      <c r="C90">
        <f>C$11</f>
        <v>2</v>
      </c>
      <c r="D90" s="14">
        <f>IF((ISNUMBER(SEARCH(A90,T84))),1,0)</f>
        <v>1</v>
      </c>
      <c r="E90" s="23">
        <v>1</v>
      </c>
      <c r="F90" s="24">
        <f t="shared" si="6"/>
        <v>12</v>
      </c>
    </row>
    <row r="91" spans="1:45" x14ac:dyDescent="0.25">
      <c r="A91" s="32" t="str">
        <f t="shared" si="5"/>
        <v>EDM</v>
      </c>
      <c r="B91" s="14">
        <f>B$12</f>
        <v>5</v>
      </c>
      <c r="C91">
        <f>C$12</f>
        <v>2</v>
      </c>
      <c r="D91" s="14">
        <f>IF((ISNUMBER(SEARCH(A91,T84))),1,0)</f>
        <v>0</v>
      </c>
      <c r="E91" s="23">
        <v>1</v>
      </c>
      <c r="F91" s="24">
        <f t="shared" si="6"/>
        <v>0</v>
      </c>
    </row>
    <row r="92" spans="1:45" x14ac:dyDescent="0.25">
      <c r="A92" s="32" t="str">
        <f t="shared" si="5"/>
        <v>ANAH</v>
      </c>
      <c r="B92" s="14">
        <f>B$13</f>
        <v>7</v>
      </c>
      <c r="C92">
        <f>C$13</f>
        <v>4</v>
      </c>
      <c r="D92" s="14">
        <f>IF((ISNUMBER(SEARCH(A92,T84))),1,0)</f>
        <v>0</v>
      </c>
      <c r="E92" s="23">
        <v>1</v>
      </c>
      <c r="F92" s="24">
        <f t="shared" si="6"/>
        <v>0</v>
      </c>
    </row>
    <row r="93" spans="1:45" x14ac:dyDescent="0.25">
      <c r="A93" s="31" t="str">
        <f t="shared" si="5"/>
        <v>BUF</v>
      </c>
      <c r="B93" s="14">
        <f>F$4</f>
        <v>2</v>
      </c>
      <c r="C93">
        <f>G$4</f>
        <v>4</v>
      </c>
      <c r="D93" s="14">
        <f>IF((ISNUMBER(SEARCH(A93,T84))),1,0)</f>
        <v>1</v>
      </c>
      <c r="E93" s="23">
        <v>1</v>
      </c>
      <c r="F93" s="24">
        <f t="shared" si="6"/>
        <v>8</v>
      </c>
    </row>
    <row r="94" spans="1:45" x14ac:dyDescent="0.25">
      <c r="A94" s="31" t="str">
        <f t="shared" si="5"/>
        <v>BOS</v>
      </c>
      <c r="B94" s="14">
        <f>F$5</f>
        <v>5</v>
      </c>
      <c r="C94">
        <f>G$5</f>
        <v>2</v>
      </c>
      <c r="D94" s="14">
        <f>IF((ISNUMBER(SEARCH(A94,T84))),1,0)</f>
        <v>0</v>
      </c>
      <c r="E94" s="23">
        <v>1</v>
      </c>
      <c r="F94" s="24">
        <f t="shared" si="6"/>
        <v>0</v>
      </c>
    </row>
    <row r="95" spans="1:45" x14ac:dyDescent="0.25">
      <c r="A95" s="30" t="str">
        <f t="shared" si="5"/>
        <v>TBL</v>
      </c>
      <c r="B95" s="14">
        <f>F$6</f>
        <v>3</v>
      </c>
      <c r="C95">
        <f>G$6</f>
        <v>3</v>
      </c>
      <c r="D95" s="14">
        <f>IF((ISNUMBER(SEARCH(A95,T84))),1,0)</f>
        <v>0</v>
      </c>
      <c r="E95" s="23">
        <v>1</v>
      </c>
      <c r="F95" s="24">
        <f t="shared" si="6"/>
        <v>0</v>
      </c>
    </row>
    <row r="96" spans="1:45" x14ac:dyDescent="0.25">
      <c r="A96" s="30" t="str">
        <f t="shared" si="5"/>
        <v>MTL</v>
      </c>
      <c r="B96" s="14">
        <f>F$7</f>
        <v>4</v>
      </c>
      <c r="C96">
        <f>G$7</f>
        <v>4</v>
      </c>
      <c r="D96" s="14">
        <f>IF((ISNUMBER(SEARCH(A96,T84))),1,0)</f>
        <v>1</v>
      </c>
      <c r="E96" s="23">
        <v>1</v>
      </c>
      <c r="F96" s="24">
        <f t="shared" si="6"/>
        <v>16</v>
      </c>
    </row>
    <row r="97" spans="1:45" x14ac:dyDescent="0.25">
      <c r="A97" s="31" t="str">
        <f t="shared" si="5"/>
        <v>CAR</v>
      </c>
      <c r="B97" s="14">
        <f>F$10</f>
        <v>1</v>
      </c>
      <c r="C97">
        <f>G$10</f>
        <v>6</v>
      </c>
      <c r="D97" s="14">
        <f>IF((ISNUMBER(SEARCH(A97,T84))),1,0)</f>
        <v>0</v>
      </c>
      <c r="E97" s="23">
        <v>1</v>
      </c>
      <c r="F97" s="24">
        <f t="shared" si="6"/>
        <v>0</v>
      </c>
    </row>
    <row r="98" spans="1:45" x14ac:dyDescent="0.25">
      <c r="A98" s="36" t="str">
        <f t="shared" si="5"/>
        <v>OTT</v>
      </c>
      <c r="B98" s="14">
        <f>F$11</f>
        <v>6</v>
      </c>
      <c r="C98">
        <f>G$11</f>
        <v>0</v>
      </c>
      <c r="D98" s="14">
        <f>IF((ISNUMBER(SEARCH(A98,T84))),1,0)</f>
        <v>1</v>
      </c>
      <c r="E98" s="23">
        <v>1</v>
      </c>
      <c r="F98" s="24">
        <f t="shared" si="6"/>
        <v>0</v>
      </c>
    </row>
    <row r="99" spans="1:45" x14ac:dyDescent="0.25">
      <c r="A99" s="30" t="str">
        <f t="shared" si="5"/>
        <v>PIT</v>
      </c>
      <c r="B99" s="14">
        <f>F$12</f>
        <v>7</v>
      </c>
      <c r="C99">
        <f>G$12</f>
        <v>2</v>
      </c>
      <c r="D99" s="14">
        <f>IF((ISNUMBER(SEARCH(A99,T84))),1,0)</f>
        <v>1</v>
      </c>
      <c r="E99" s="23">
        <v>2</v>
      </c>
      <c r="F99" s="24">
        <f t="shared" si="6"/>
        <v>28</v>
      </c>
    </row>
    <row r="100" spans="1:45" x14ac:dyDescent="0.25">
      <c r="A100" t="str">
        <f t="shared" si="5"/>
        <v>PHI</v>
      </c>
      <c r="B100" s="14">
        <f>F$13</f>
        <v>8</v>
      </c>
      <c r="C100">
        <f>G$13</f>
        <v>4</v>
      </c>
      <c r="D100" s="14">
        <f>IF((ISNUMBER(SEARCH(A100,T84))),1,0)</f>
        <v>1</v>
      </c>
      <c r="E100" s="23">
        <v>1</v>
      </c>
      <c r="F100" s="24">
        <f t="shared" si="6"/>
        <v>32</v>
      </c>
    </row>
    <row r="101" spans="1:45" x14ac:dyDescent="0.25">
      <c r="C101" t="s">
        <v>18</v>
      </c>
      <c r="D101" s="14">
        <f>COUNTIF(D85:D100, 1)</f>
        <v>8</v>
      </c>
      <c r="E101" t="s">
        <v>19</v>
      </c>
      <c r="F101" s="24">
        <f>SUM(F85:F100)</f>
        <v>105</v>
      </c>
    </row>
    <row r="102" spans="1:45" x14ac:dyDescent="0.25">
      <c r="A102" s="1"/>
      <c r="D102" t="s">
        <v>8</v>
      </c>
      <c r="E102" s="14" t="s">
        <v>40</v>
      </c>
      <c r="F102" s="2">
        <f>VLOOKUP(E102,$I$3:$J$30,2,FALSE)</f>
        <v>7</v>
      </c>
    </row>
    <row r="103" spans="1:45" x14ac:dyDescent="0.25">
      <c r="A103" s="1"/>
      <c r="D103" t="s">
        <v>9</v>
      </c>
      <c r="E103" t="str">
        <f>S84</f>
        <v>Colorado Avalanche</v>
      </c>
      <c r="F103" s="24">
        <v>0</v>
      </c>
    </row>
    <row r="104" spans="1:45" ht="15.75" thickBot="1" x14ac:dyDescent="0.3">
      <c r="A104" s="3"/>
      <c r="B104" s="4"/>
      <c r="C104" s="4"/>
      <c r="D104" s="15"/>
      <c r="E104" s="4" t="s">
        <v>6</v>
      </c>
      <c r="F104" s="25">
        <f>SUM(F101:F103)</f>
        <v>112</v>
      </c>
    </row>
    <row r="106" spans="1:45" ht="15.75" thickBot="1" x14ac:dyDescent="0.3"/>
    <row r="107" spans="1:45" ht="21.75" customHeight="1" thickBot="1" x14ac:dyDescent="0.3">
      <c r="A107" s="18" t="s">
        <v>5</v>
      </c>
      <c r="B107" s="27" t="str">
        <f>P107</f>
        <v>Matt Reid</v>
      </c>
      <c r="C107" s="19" t="s">
        <v>2</v>
      </c>
      <c r="D107" s="20" t="s">
        <v>13</v>
      </c>
      <c r="E107" s="21" t="s">
        <v>4</v>
      </c>
      <c r="F107" s="22" t="s">
        <v>12</v>
      </c>
      <c r="N107" s="48">
        <v>46129.363599537035</v>
      </c>
      <c r="O107" s="8" t="s">
        <v>56</v>
      </c>
      <c r="P107" s="8" t="s">
        <v>126</v>
      </c>
      <c r="Q107" s="8" t="s">
        <v>84</v>
      </c>
      <c r="R107" s="8" t="s">
        <v>105</v>
      </c>
      <c r="S107" s="8" t="s">
        <v>76</v>
      </c>
      <c r="T107" s="9" t="s">
        <v>127</v>
      </c>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row>
    <row r="108" spans="1:45" x14ac:dyDescent="0.25">
      <c r="A108" s="33" t="str">
        <f>$A85</f>
        <v>COL</v>
      </c>
      <c r="B108" s="14">
        <f>B$4</f>
        <v>1</v>
      </c>
      <c r="C108">
        <f>C$4</f>
        <v>5</v>
      </c>
      <c r="D108" s="14">
        <f>IF((ISNUMBER(SEARCH(A108,T107))),1,0)</f>
        <v>0</v>
      </c>
      <c r="E108" s="23">
        <v>1</v>
      </c>
      <c r="F108" s="24">
        <f>B108*C108*D108*E108</f>
        <v>0</v>
      </c>
    </row>
    <row r="109" spans="1:45" x14ac:dyDescent="0.25">
      <c r="A109" s="29" t="str">
        <f t="shared" ref="A109:A123" si="7">A86</f>
        <v>LAK</v>
      </c>
      <c r="B109" s="14">
        <f>B$5</f>
        <v>8</v>
      </c>
      <c r="C109">
        <f>C$5</f>
        <v>0</v>
      </c>
      <c r="D109" s="14">
        <f>IF((ISNUMBER(SEARCH(A109,T107))),1,0)</f>
        <v>0</v>
      </c>
      <c r="E109" s="23">
        <v>1</v>
      </c>
      <c r="F109" s="24">
        <f t="shared" ref="F109:F123" si="8">B109*C109*D109*E109</f>
        <v>0</v>
      </c>
    </row>
    <row r="110" spans="1:45" x14ac:dyDescent="0.25">
      <c r="A110" s="32" t="str">
        <f t="shared" si="7"/>
        <v>Dal</v>
      </c>
      <c r="B110" s="14">
        <f>B$6</f>
        <v>2</v>
      </c>
      <c r="C110">
        <f>C$6</f>
        <v>2</v>
      </c>
      <c r="D110" s="14">
        <f>IF((ISNUMBER(SEARCH(A110,T107))),1,0)</f>
        <v>0</v>
      </c>
      <c r="E110" s="23">
        <v>1</v>
      </c>
      <c r="F110" s="24">
        <f t="shared" si="8"/>
        <v>0</v>
      </c>
    </row>
    <row r="111" spans="1:45" x14ac:dyDescent="0.25">
      <c r="A111" s="29" t="str">
        <f t="shared" si="7"/>
        <v>MIN</v>
      </c>
      <c r="B111" s="14">
        <f>B$7</f>
        <v>3</v>
      </c>
      <c r="C111">
        <f>C$7</f>
        <v>4</v>
      </c>
      <c r="D111" s="14">
        <f>IF((ISNUMBER(SEARCH(A111,T107))),1,0)</f>
        <v>0</v>
      </c>
      <c r="E111" s="23">
        <v>1</v>
      </c>
      <c r="F111" s="24">
        <f t="shared" si="8"/>
        <v>0</v>
      </c>
    </row>
    <row r="112" spans="1:45" x14ac:dyDescent="0.25">
      <c r="A112" t="str">
        <f t="shared" si="7"/>
        <v>VGK</v>
      </c>
      <c r="B112" s="14">
        <f>B$10</f>
        <v>4</v>
      </c>
      <c r="C112">
        <f>C$10</f>
        <v>5</v>
      </c>
      <c r="D112" s="14">
        <f>IF((ISNUMBER(SEARCH(A112,T107))),1,0)</f>
        <v>1</v>
      </c>
      <c r="E112" s="23">
        <v>1</v>
      </c>
      <c r="F112" s="24">
        <f t="shared" si="8"/>
        <v>20</v>
      </c>
    </row>
    <row r="113" spans="1:6" x14ac:dyDescent="0.25">
      <c r="A113" s="29" t="str">
        <f t="shared" si="7"/>
        <v>UTA</v>
      </c>
      <c r="B113" s="14">
        <f>B$11</f>
        <v>6</v>
      </c>
      <c r="C113">
        <f>C$11</f>
        <v>2</v>
      </c>
      <c r="D113" s="14">
        <f>IF((ISNUMBER(SEARCH(A113,T107))),1,0)</f>
        <v>0</v>
      </c>
      <c r="E113" s="23">
        <v>1</v>
      </c>
      <c r="F113" s="24">
        <f t="shared" si="8"/>
        <v>0</v>
      </c>
    </row>
    <row r="114" spans="1:6" x14ac:dyDescent="0.25">
      <c r="A114" s="32" t="str">
        <f t="shared" si="7"/>
        <v>EDM</v>
      </c>
      <c r="B114" s="14">
        <f>B$12</f>
        <v>5</v>
      </c>
      <c r="C114">
        <f>C$12</f>
        <v>2</v>
      </c>
      <c r="D114" s="14">
        <f>IF((ISNUMBER(SEARCH(A114,T107))),1,0)</f>
        <v>1</v>
      </c>
      <c r="E114" s="23">
        <v>1</v>
      </c>
      <c r="F114" s="24">
        <f t="shared" si="8"/>
        <v>10</v>
      </c>
    </row>
    <row r="115" spans="1:6" x14ac:dyDescent="0.25">
      <c r="A115" s="32" t="str">
        <f t="shared" si="7"/>
        <v>ANAH</v>
      </c>
      <c r="B115" s="14">
        <f>B$13</f>
        <v>7</v>
      </c>
      <c r="C115">
        <f>C$13</f>
        <v>4</v>
      </c>
      <c r="D115" s="14">
        <f>IF((ISNUMBER(SEARCH(A115,T107))),1,0)</f>
        <v>1</v>
      </c>
      <c r="E115" s="23">
        <v>1</v>
      </c>
      <c r="F115" s="24">
        <f t="shared" si="8"/>
        <v>28</v>
      </c>
    </row>
    <row r="116" spans="1:6" x14ac:dyDescent="0.25">
      <c r="A116" s="31" t="str">
        <f t="shared" si="7"/>
        <v>BUF</v>
      </c>
      <c r="B116" s="14">
        <f>F$4</f>
        <v>2</v>
      </c>
      <c r="C116">
        <f>G$4</f>
        <v>4</v>
      </c>
      <c r="D116" s="14">
        <f>IF((ISNUMBER(SEARCH(A116,T107))),1,0)</f>
        <v>0</v>
      </c>
      <c r="E116" s="23">
        <v>1</v>
      </c>
      <c r="F116" s="24">
        <f t="shared" si="8"/>
        <v>0</v>
      </c>
    </row>
    <row r="117" spans="1:6" x14ac:dyDescent="0.25">
      <c r="A117" s="31" t="str">
        <f t="shared" si="7"/>
        <v>BOS</v>
      </c>
      <c r="B117" s="14">
        <f>F$5</f>
        <v>5</v>
      </c>
      <c r="C117">
        <f>G$5</f>
        <v>2</v>
      </c>
      <c r="D117" s="14">
        <f>IF((ISNUMBER(SEARCH(A117,T107))),1,0)</f>
        <v>1</v>
      </c>
      <c r="E117" s="23">
        <v>1</v>
      </c>
      <c r="F117" s="24">
        <f t="shared" si="8"/>
        <v>10</v>
      </c>
    </row>
    <row r="118" spans="1:6" x14ac:dyDescent="0.25">
      <c r="A118" s="30" t="str">
        <f t="shared" si="7"/>
        <v>TBL</v>
      </c>
      <c r="B118" s="14">
        <f>F$6</f>
        <v>3</v>
      </c>
      <c r="C118">
        <f>G$6</f>
        <v>3</v>
      </c>
      <c r="D118" s="14">
        <f>IF((ISNUMBER(SEARCH(A118,T107))),1,0)</f>
        <v>0</v>
      </c>
      <c r="E118" s="23">
        <v>1</v>
      </c>
      <c r="F118" s="24">
        <f t="shared" si="8"/>
        <v>0</v>
      </c>
    </row>
    <row r="119" spans="1:6" x14ac:dyDescent="0.25">
      <c r="A119" s="30" t="str">
        <f t="shared" si="7"/>
        <v>MTL</v>
      </c>
      <c r="B119" s="14">
        <f>F$7</f>
        <v>4</v>
      </c>
      <c r="C119">
        <f>G$7</f>
        <v>4</v>
      </c>
      <c r="D119" s="14">
        <f>IF((ISNUMBER(SEARCH(A119,T107))),1,0)</f>
        <v>1</v>
      </c>
      <c r="E119" s="23">
        <v>1</v>
      </c>
      <c r="F119" s="24">
        <f t="shared" si="8"/>
        <v>16</v>
      </c>
    </row>
    <row r="120" spans="1:6" x14ac:dyDescent="0.25">
      <c r="A120" s="31" t="str">
        <f t="shared" si="7"/>
        <v>CAR</v>
      </c>
      <c r="B120" s="14">
        <f>F$10</f>
        <v>1</v>
      </c>
      <c r="C120">
        <f>G$10</f>
        <v>6</v>
      </c>
      <c r="D120" s="14">
        <f>IF((ISNUMBER(SEARCH(A120,T107))),1,0)</f>
        <v>0</v>
      </c>
      <c r="E120" s="23">
        <v>1</v>
      </c>
      <c r="F120" s="24">
        <f t="shared" si="8"/>
        <v>0</v>
      </c>
    </row>
    <row r="121" spans="1:6" x14ac:dyDescent="0.25">
      <c r="A121" s="36" t="str">
        <f t="shared" si="7"/>
        <v>OTT</v>
      </c>
      <c r="B121" s="14">
        <f>F$11</f>
        <v>6</v>
      </c>
      <c r="C121">
        <f>G$11</f>
        <v>0</v>
      </c>
      <c r="D121" s="14">
        <f>IF((ISNUMBER(SEARCH(A121,T107))),1,0)</f>
        <v>1</v>
      </c>
      <c r="E121" s="23">
        <v>1</v>
      </c>
      <c r="F121" s="24">
        <f t="shared" si="8"/>
        <v>0</v>
      </c>
    </row>
    <row r="122" spans="1:6" x14ac:dyDescent="0.25">
      <c r="A122" s="30" t="str">
        <f t="shared" si="7"/>
        <v>PIT</v>
      </c>
      <c r="B122" s="14">
        <f>F$12</f>
        <v>7</v>
      </c>
      <c r="C122">
        <f>G$12</f>
        <v>2</v>
      </c>
      <c r="D122" s="14">
        <f>IF((ISNUMBER(SEARCH(A122,T107))),1,0)</f>
        <v>1</v>
      </c>
      <c r="E122" s="23">
        <v>2</v>
      </c>
      <c r="F122" s="24">
        <f t="shared" si="8"/>
        <v>28</v>
      </c>
    </row>
    <row r="123" spans="1:6" x14ac:dyDescent="0.25">
      <c r="A123" t="str">
        <f t="shared" si="7"/>
        <v>PHI</v>
      </c>
      <c r="B123" s="14">
        <f>F$13</f>
        <v>8</v>
      </c>
      <c r="C123">
        <f>G$13</f>
        <v>4</v>
      </c>
      <c r="D123" s="14">
        <f>IF((ISNUMBER(SEARCH(A123,T107))),1,0)</f>
        <v>1</v>
      </c>
      <c r="E123" s="23">
        <v>1</v>
      </c>
      <c r="F123" s="24">
        <f t="shared" si="8"/>
        <v>32</v>
      </c>
    </row>
    <row r="124" spans="1:6" x14ac:dyDescent="0.25">
      <c r="C124" t="s">
        <v>18</v>
      </c>
      <c r="D124" s="14">
        <f>COUNTIF(D108:D123, 1)</f>
        <v>8</v>
      </c>
      <c r="E124" t="s">
        <v>19</v>
      </c>
      <c r="F124" s="24">
        <f>SUM(F108:F123)</f>
        <v>144</v>
      </c>
    </row>
    <row r="125" spans="1:6" x14ac:dyDescent="0.25">
      <c r="A125" s="1"/>
      <c r="D125" t="s">
        <v>8</v>
      </c>
      <c r="E125" s="14" t="s">
        <v>40</v>
      </c>
      <c r="F125" s="2">
        <f>VLOOKUP(E125,$I$3:$J$30,2,FALSE)</f>
        <v>7</v>
      </c>
    </row>
    <row r="126" spans="1:6" x14ac:dyDescent="0.25">
      <c r="A126" s="1"/>
      <c r="D126" t="s">
        <v>9</v>
      </c>
      <c r="E126" t="str">
        <f>S107</f>
        <v>Colorado Avalanche</v>
      </c>
      <c r="F126" s="24">
        <v>0</v>
      </c>
    </row>
    <row r="127" spans="1:6" ht="15.75" thickBot="1" x14ac:dyDescent="0.3">
      <c r="A127" s="3"/>
      <c r="B127" s="4"/>
      <c r="C127" s="4"/>
      <c r="D127" s="15"/>
      <c r="E127" s="4" t="s">
        <v>6</v>
      </c>
      <c r="F127" s="25">
        <f>SUM(F124:F126)</f>
        <v>151</v>
      </c>
    </row>
    <row r="129" spans="1:45" ht="15.75" thickBot="1" x14ac:dyDescent="0.3"/>
    <row r="130" spans="1:45" ht="18" customHeight="1" thickBot="1" x14ac:dyDescent="0.3">
      <c r="A130" s="18" t="s">
        <v>5</v>
      </c>
      <c r="B130" s="27" t="str">
        <f>P130</f>
        <v>daaaa yankees lose</v>
      </c>
      <c r="C130" s="19" t="s">
        <v>2</v>
      </c>
      <c r="D130" s="20" t="s">
        <v>13</v>
      </c>
      <c r="E130" s="21" t="s">
        <v>4</v>
      </c>
      <c r="F130" s="22" t="s">
        <v>12</v>
      </c>
      <c r="N130" s="48">
        <v>46129.370208333334</v>
      </c>
      <c r="O130" s="8" t="s">
        <v>128</v>
      </c>
      <c r="P130" s="8" t="s">
        <v>129</v>
      </c>
      <c r="Q130" s="8" t="s">
        <v>40</v>
      </c>
      <c r="R130" s="8" t="s">
        <v>43</v>
      </c>
      <c r="S130" s="8" t="s">
        <v>81</v>
      </c>
      <c r="T130" s="9" t="s">
        <v>115</v>
      </c>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row>
    <row r="131" spans="1:45" x14ac:dyDescent="0.25">
      <c r="A131" s="33" t="str">
        <f>$A108</f>
        <v>COL</v>
      </c>
      <c r="B131" s="14">
        <f>B$4</f>
        <v>1</v>
      </c>
      <c r="C131">
        <f>C$4</f>
        <v>5</v>
      </c>
      <c r="D131" s="14">
        <f>IF((ISNUMBER(SEARCH(A131,T130))),1,0)</f>
        <v>1</v>
      </c>
      <c r="E131" s="23">
        <v>1</v>
      </c>
      <c r="F131" s="24">
        <f>B131*C131*D131*E131</f>
        <v>5</v>
      </c>
    </row>
    <row r="132" spans="1:45" x14ac:dyDescent="0.25">
      <c r="A132" s="29" t="str">
        <f t="shared" ref="A132:A146" si="9">A109</f>
        <v>LAK</v>
      </c>
      <c r="B132" s="14">
        <f>B$5</f>
        <v>8</v>
      </c>
      <c r="C132">
        <f>C$5</f>
        <v>0</v>
      </c>
      <c r="D132" s="14">
        <f>IF((ISNUMBER(SEARCH(A132,T130))),1,0)</f>
        <v>0</v>
      </c>
      <c r="E132" s="23">
        <v>1</v>
      </c>
      <c r="F132" s="24">
        <f t="shared" ref="F132:F146" si="10">B132*C132*D132*E132</f>
        <v>0</v>
      </c>
    </row>
    <row r="133" spans="1:45" x14ac:dyDescent="0.25">
      <c r="A133" s="32" t="str">
        <f t="shared" si="9"/>
        <v>Dal</v>
      </c>
      <c r="B133" s="14">
        <f>B$6</f>
        <v>2</v>
      </c>
      <c r="C133">
        <f>C$6</f>
        <v>2</v>
      </c>
      <c r="D133" s="14">
        <f>IF((ISNUMBER(SEARCH(A133,T130))),1,0)</f>
        <v>1</v>
      </c>
      <c r="E133" s="23">
        <v>1</v>
      </c>
      <c r="F133" s="24">
        <f t="shared" si="10"/>
        <v>4</v>
      </c>
    </row>
    <row r="134" spans="1:45" x14ac:dyDescent="0.25">
      <c r="A134" s="29" t="str">
        <f t="shared" si="9"/>
        <v>MIN</v>
      </c>
      <c r="B134" s="14">
        <f>B$7</f>
        <v>3</v>
      </c>
      <c r="C134">
        <f>C$7</f>
        <v>4</v>
      </c>
      <c r="D134" s="14">
        <f>IF((ISNUMBER(SEARCH(A134,T130))),1,0)</f>
        <v>0</v>
      </c>
      <c r="E134" s="23">
        <v>1</v>
      </c>
      <c r="F134" s="24">
        <f t="shared" si="10"/>
        <v>0</v>
      </c>
    </row>
    <row r="135" spans="1:45" x14ac:dyDescent="0.25">
      <c r="A135" t="str">
        <f t="shared" si="9"/>
        <v>VGK</v>
      </c>
      <c r="B135" s="14">
        <f>B$10</f>
        <v>4</v>
      </c>
      <c r="C135">
        <f>C$10</f>
        <v>5</v>
      </c>
      <c r="D135" s="14">
        <f>IF((ISNUMBER(SEARCH(A135,T130))),1,0)</f>
        <v>1</v>
      </c>
      <c r="E135" s="23">
        <v>1</v>
      </c>
      <c r="F135" s="24">
        <f t="shared" si="10"/>
        <v>20</v>
      </c>
    </row>
    <row r="136" spans="1:45" x14ac:dyDescent="0.25">
      <c r="A136" s="29" t="str">
        <f t="shared" si="9"/>
        <v>UTA</v>
      </c>
      <c r="B136" s="14">
        <f>B$11</f>
        <v>6</v>
      </c>
      <c r="C136">
        <f>C$11</f>
        <v>2</v>
      </c>
      <c r="D136" s="14">
        <f>IF((ISNUMBER(SEARCH(A136,T130))),1,0)</f>
        <v>0</v>
      </c>
      <c r="E136" s="23">
        <v>1</v>
      </c>
      <c r="F136" s="24">
        <f t="shared" si="10"/>
        <v>0</v>
      </c>
    </row>
    <row r="137" spans="1:45" x14ac:dyDescent="0.25">
      <c r="A137" s="32" t="str">
        <f t="shared" si="9"/>
        <v>EDM</v>
      </c>
      <c r="B137" s="14">
        <f>B$12</f>
        <v>5</v>
      </c>
      <c r="C137">
        <f>C$12</f>
        <v>2</v>
      </c>
      <c r="D137" s="14">
        <f>IF((ISNUMBER(SEARCH(A137,T130))),1,0)</f>
        <v>1</v>
      </c>
      <c r="E137" s="23">
        <v>2</v>
      </c>
      <c r="F137" s="24">
        <f t="shared" si="10"/>
        <v>20</v>
      </c>
    </row>
    <row r="138" spans="1:45" x14ac:dyDescent="0.25">
      <c r="A138" s="32" t="str">
        <f t="shared" si="9"/>
        <v>ANAH</v>
      </c>
      <c r="B138" s="14">
        <f>B$13</f>
        <v>7</v>
      </c>
      <c r="C138">
        <f>C$13</f>
        <v>4</v>
      </c>
      <c r="D138" s="14">
        <f>IF((ISNUMBER(SEARCH(A138,T130))),1,0)</f>
        <v>0</v>
      </c>
      <c r="E138" s="23">
        <v>1</v>
      </c>
      <c r="F138" s="24">
        <f t="shared" si="10"/>
        <v>0</v>
      </c>
    </row>
    <row r="139" spans="1:45" x14ac:dyDescent="0.25">
      <c r="A139" s="31" t="str">
        <f t="shared" si="9"/>
        <v>BUF</v>
      </c>
      <c r="B139" s="14">
        <f>F$4</f>
        <v>2</v>
      </c>
      <c r="C139">
        <f>G$4</f>
        <v>4</v>
      </c>
      <c r="D139" s="14">
        <f>IF((ISNUMBER(SEARCH(A139,T130))),1,0)</f>
        <v>1</v>
      </c>
      <c r="E139" s="23">
        <v>1</v>
      </c>
      <c r="F139" s="24">
        <f t="shared" si="10"/>
        <v>8</v>
      </c>
    </row>
    <row r="140" spans="1:45" x14ac:dyDescent="0.25">
      <c r="A140" s="31" t="str">
        <f t="shared" si="9"/>
        <v>BOS</v>
      </c>
      <c r="B140" s="14">
        <f>F$5</f>
        <v>5</v>
      </c>
      <c r="C140">
        <f>G$5</f>
        <v>2</v>
      </c>
      <c r="D140" s="14">
        <f>IF((ISNUMBER(SEARCH(A140,T130))),1,0)</f>
        <v>0</v>
      </c>
      <c r="E140" s="23">
        <v>1</v>
      </c>
      <c r="F140" s="24">
        <f t="shared" si="10"/>
        <v>0</v>
      </c>
    </row>
    <row r="141" spans="1:45" x14ac:dyDescent="0.25">
      <c r="A141" s="30" t="str">
        <f t="shared" si="9"/>
        <v>TBL</v>
      </c>
      <c r="B141" s="14">
        <f>F$6</f>
        <v>3</v>
      </c>
      <c r="C141">
        <f>G$6</f>
        <v>3</v>
      </c>
      <c r="D141" s="14">
        <f>IF((ISNUMBER(SEARCH(A141,T130))),1,0)</f>
        <v>1</v>
      </c>
      <c r="E141" s="23">
        <v>1</v>
      </c>
      <c r="F141" s="24">
        <f t="shared" si="10"/>
        <v>9</v>
      </c>
    </row>
    <row r="142" spans="1:45" x14ac:dyDescent="0.25">
      <c r="A142" s="30" t="str">
        <f t="shared" si="9"/>
        <v>MTL</v>
      </c>
      <c r="B142" s="14">
        <f>F$7</f>
        <v>4</v>
      </c>
      <c r="C142">
        <f>G$7</f>
        <v>4</v>
      </c>
      <c r="D142" s="14">
        <f>IF((ISNUMBER(SEARCH(A142,T130))),1,0)</f>
        <v>0</v>
      </c>
      <c r="E142" s="23">
        <v>1</v>
      </c>
      <c r="F142" s="24">
        <f t="shared" si="10"/>
        <v>0</v>
      </c>
    </row>
    <row r="143" spans="1:45" x14ac:dyDescent="0.25">
      <c r="A143" s="31" t="str">
        <f t="shared" si="9"/>
        <v>CAR</v>
      </c>
      <c r="B143" s="14">
        <f>F$10</f>
        <v>1</v>
      </c>
      <c r="C143">
        <f>G$10</f>
        <v>6</v>
      </c>
      <c r="D143" s="14">
        <f>IF((ISNUMBER(SEARCH(A143,T130))),1,0)</f>
        <v>1</v>
      </c>
      <c r="E143" s="23">
        <v>1</v>
      </c>
      <c r="F143" s="24">
        <f t="shared" si="10"/>
        <v>6</v>
      </c>
    </row>
    <row r="144" spans="1:45" x14ac:dyDescent="0.25">
      <c r="A144" s="36" t="str">
        <f t="shared" si="9"/>
        <v>OTT</v>
      </c>
      <c r="B144" s="14">
        <f>F$11</f>
        <v>6</v>
      </c>
      <c r="C144">
        <f>G$11</f>
        <v>0</v>
      </c>
      <c r="D144" s="14">
        <f>IF((ISNUMBER(SEARCH(A144,T130))),1,0)</f>
        <v>0</v>
      </c>
      <c r="E144" s="23">
        <v>1</v>
      </c>
      <c r="F144" s="24">
        <f t="shared" si="10"/>
        <v>0</v>
      </c>
    </row>
    <row r="145" spans="1:45" x14ac:dyDescent="0.25">
      <c r="A145" s="30" t="str">
        <f t="shared" si="9"/>
        <v>PIT</v>
      </c>
      <c r="B145" s="14">
        <f>F$12</f>
        <v>7</v>
      </c>
      <c r="C145">
        <f>G$12</f>
        <v>2</v>
      </c>
      <c r="D145" s="14">
        <f>IF((ISNUMBER(SEARCH(A145,T130))),1,0)</f>
        <v>0</v>
      </c>
      <c r="E145" s="23">
        <v>1</v>
      </c>
      <c r="F145" s="24">
        <f t="shared" si="10"/>
        <v>0</v>
      </c>
    </row>
    <row r="146" spans="1:45" x14ac:dyDescent="0.25">
      <c r="A146" t="str">
        <f t="shared" si="9"/>
        <v>PHI</v>
      </c>
      <c r="B146" s="14">
        <f>F$13</f>
        <v>8</v>
      </c>
      <c r="C146">
        <f>G$13</f>
        <v>4</v>
      </c>
      <c r="D146" s="14">
        <f>IF((ISNUMBER(SEARCH(A146,T130))),1,0)</f>
        <v>1</v>
      </c>
      <c r="E146" s="23">
        <v>1</v>
      </c>
      <c r="F146" s="24">
        <f t="shared" si="10"/>
        <v>32</v>
      </c>
    </row>
    <row r="147" spans="1:45" x14ac:dyDescent="0.25">
      <c r="C147" t="s">
        <v>18</v>
      </c>
      <c r="D147" s="14">
        <f>COUNTIF(D131:D146, 1)</f>
        <v>8</v>
      </c>
      <c r="E147" t="s">
        <v>19</v>
      </c>
      <c r="F147" s="24">
        <f>SUM(F131:F146)</f>
        <v>104</v>
      </c>
    </row>
    <row r="148" spans="1:45" x14ac:dyDescent="0.25">
      <c r="A148" s="1"/>
      <c r="D148" t="s">
        <v>8</v>
      </c>
      <c r="E148" s="14" t="s">
        <v>40</v>
      </c>
      <c r="F148" s="2">
        <f>VLOOKUP(E148,$I$3:$J$30,2,FALSE)</f>
        <v>7</v>
      </c>
    </row>
    <row r="149" spans="1:45" x14ac:dyDescent="0.25">
      <c r="A149" s="1"/>
      <c r="D149" t="s">
        <v>9</v>
      </c>
      <c r="E149" t="str">
        <f>S130</f>
        <v>Avalanche</v>
      </c>
      <c r="F149" s="24">
        <v>0</v>
      </c>
    </row>
    <row r="150" spans="1:45" ht="15.75" thickBot="1" x14ac:dyDescent="0.3">
      <c r="A150" s="3"/>
      <c r="B150" s="4"/>
      <c r="C150" s="4"/>
      <c r="D150" s="15"/>
      <c r="E150" s="4" t="s">
        <v>6</v>
      </c>
      <c r="F150" s="25">
        <f>SUM(F147:F149)</f>
        <v>111</v>
      </c>
    </row>
    <row r="152" spans="1:45" ht="15.75" thickBot="1" x14ac:dyDescent="0.3"/>
    <row r="153" spans="1:45" ht="15.75" customHeight="1" thickBot="1" x14ac:dyDescent="0.3">
      <c r="A153" s="18" t="s">
        <v>5</v>
      </c>
      <c r="B153" s="27" t="str">
        <f>P153</f>
        <v>Andrew C</v>
      </c>
      <c r="C153" s="19" t="s">
        <v>2</v>
      </c>
      <c r="D153" s="20" t="s">
        <v>13</v>
      </c>
      <c r="E153" s="21" t="s">
        <v>4</v>
      </c>
      <c r="F153" s="22" t="s">
        <v>12</v>
      </c>
      <c r="N153" s="48">
        <v>46129.41883101852</v>
      </c>
      <c r="O153" s="8" t="s">
        <v>45</v>
      </c>
      <c r="P153" s="8" t="s">
        <v>68</v>
      </c>
      <c r="Q153" s="8" t="s">
        <v>130</v>
      </c>
      <c r="R153" s="8" t="s">
        <v>106</v>
      </c>
      <c r="S153" s="8" t="s">
        <v>69</v>
      </c>
      <c r="T153" s="9" t="s">
        <v>131</v>
      </c>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row>
    <row r="154" spans="1:45" x14ac:dyDescent="0.25">
      <c r="A154" s="33" t="str">
        <f>$A131</f>
        <v>COL</v>
      </c>
      <c r="B154" s="14">
        <f>B$4</f>
        <v>1</v>
      </c>
      <c r="C154">
        <f>C$4</f>
        <v>5</v>
      </c>
      <c r="D154" s="14">
        <f>IF((ISNUMBER(SEARCH(A154,T153))),1,0)</f>
        <v>0</v>
      </c>
      <c r="E154" s="23">
        <v>1</v>
      </c>
      <c r="F154" s="24">
        <f>B154*C154*D154*E154</f>
        <v>0</v>
      </c>
    </row>
    <row r="155" spans="1:45" x14ac:dyDescent="0.25">
      <c r="A155" s="29" t="str">
        <f t="shared" ref="A155:A169" si="11">A132</f>
        <v>LAK</v>
      </c>
      <c r="B155" s="14">
        <f>B$5</f>
        <v>8</v>
      </c>
      <c r="C155">
        <f>C$5</f>
        <v>0</v>
      </c>
      <c r="D155" s="14">
        <f>IF((ISNUMBER(SEARCH(A155,T153))),1,0)</f>
        <v>1</v>
      </c>
      <c r="E155" s="23">
        <v>2</v>
      </c>
      <c r="F155" s="24">
        <f t="shared" ref="F155:F169" si="12">B155*C155*D155*E155</f>
        <v>0</v>
      </c>
    </row>
    <row r="156" spans="1:45" x14ac:dyDescent="0.25">
      <c r="A156" s="32" t="str">
        <f t="shared" si="11"/>
        <v>Dal</v>
      </c>
      <c r="B156" s="14">
        <f>B$6</f>
        <v>2</v>
      </c>
      <c r="C156">
        <f>C$6</f>
        <v>2</v>
      </c>
      <c r="D156" s="14">
        <f>IF((ISNUMBER(SEARCH(A156,T153))),1,0)</f>
        <v>0</v>
      </c>
      <c r="E156" s="23">
        <v>1</v>
      </c>
      <c r="F156" s="24">
        <f t="shared" si="12"/>
        <v>0</v>
      </c>
    </row>
    <row r="157" spans="1:45" x14ac:dyDescent="0.25">
      <c r="A157" s="29" t="str">
        <f t="shared" si="11"/>
        <v>MIN</v>
      </c>
      <c r="B157" s="14">
        <f>B$7</f>
        <v>3</v>
      </c>
      <c r="C157">
        <f>C$7</f>
        <v>4</v>
      </c>
      <c r="D157" s="14">
        <f>IF((ISNUMBER(SEARCH(A157,T153))),1,0)</f>
        <v>1</v>
      </c>
      <c r="E157" s="23">
        <v>1</v>
      </c>
      <c r="F157" s="24">
        <f t="shared" si="12"/>
        <v>12</v>
      </c>
    </row>
    <row r="158" spans="1:45" x14ac:dyDescent="0.25">
      <c r="A158" t="str">
        <f t="shared" si="11"/>
        <v>VGK</v>
      </c>
      <c r="B158" s="14">
        <f>B$10</f>
        <v>4</v>
      </c>
      <c r="C158">
        <f>C$10</f>
        <v>5</v>
      </c>
      <c r="D158" s="14">
        <f>IF((ISNUMBER(SEARCH(A158,T153))),1,0)</f>
        <v>0</v>
      </c>
      <c r="E158" s="23">
        <v>1</v>
      </c>
      <c r="F158" s="24">
        <f t="shared" si="12"/>
        <v>0</v>
      </c>
    </row>
    <row r="159" spans="1:45" x14ac:dyDescent="0.25">
      <c r="A159" s="29" t="str">
        <f t="shared" si="11"/>
        <v>UTA</v>
      </c>
      <c r="B159" s="14">
        <f>B$11</f>
        <v>6</v>
      </c>
      <c r="C159">
        <f>C$11</f>
        <v>2</v>
      </c>
      <c r="D159" s="14">
        <f>IF((ISNUMBER(SEARCH(A159,T153))),1,0)</f>
        <v>1</v>
      </c>
      <c r="E159" s="23">
        <v>1</v>
      </c>
      <c r="F159" s="24">
        <f t="shared" si="12"/>
        <v>12</v>
      </c>
    </row>
    <row r="160" spans="1:45" x14ac:dyDescent="0.25">
      <c r="A160" s="32" t="str">
        <f t="shared" si="11"/>
        <v>EDM</v>
      </c>
      <c r="B160" s="14">
        <f>B$12</f>
        <v>5</v>
      </c>
      <c r="C160">
        <f>C$12</f>
        <v>2</v>
      </c>
      <c r="D160" s="14">
        <f>IF((ISNUMBER(SEARCH(A160,T153))),1,0)</f>
        <v>1</v>
      </c>
      <c r="E160" s="23">
        <v>1</v>
      </c>
      <c r="F160" s="24">
        <f t="shared" si="12"/>
        <v>10</v>
      </c>
    </row>
    <row r="161" spans="1:45" x14ac:dyDescent="0.25">
      <c r="A161" s="32" t="str">
        <f t="shared" si="11"/>
        <v>ANAH</v>
      </c>
      <c r="B161" s="14">
        <f>B$13</f>
        <v>7</v>
      </c>
      <c r="C161">
        <f>C$13</f>
        <v>4</v>
      </c>
      <c r="D161" s="14">
        <f>IF((ISNUMBER(SEARCH(A161,T153))),1,0)</f>
        <v>0</v>
      </c>
      <c r="E161" s="23">
        <v>1</v>
      </c>
      <c r="F161" s="24">
        <f t="shared" si="12"/>
        <v>0</v>
      </c>
    </row>
    <row r="162" spans="1:45" x14ac:dyDescent="0.25">
      <c r="A162" s="31" t="str">
        <f t="shared" si="11"/>
        <v>BUF</v>
      </c>
      <c r="B162" s="14">
        <f>F$4</f>
        <v>2</v>
      </c>
      <c r="C162">
        <f>G$4</f>
        <v>4</v>
      </c>
      <c r="D162" s="14">
        <f>IF((ISNUMBER(SEARCH(A162,T153))),1,0)</f>
        <v>1</v>
      </c>
      <c r="E162" s="23">
        <v>1</v>
      </c>
      <c r="F162" s="24">
        <f t="shared" si="12"/>
        <v>8</v>
      </c>
    </row>
    <row r="163" spans="1:45" x14ac:dyDescent="0.25">
      <c r="A163" s="31" t="str">
        <f t="shared" si="11"/>
        <v>BOS</v>
      </c>
      <c r="B163" s="14">
        <f>F$5</f>
        <v>5</v>
      </c>
      <c r="C163">
        <f>G$5</f>
        <v>2</v>
      </c>
      <c r="D163" s="14">
        <f>IF((ISNUMBER(SEARCH(A163,T153))),1,0)</f>
        <v>0</v>
      </c>
      <c r="E163" s="23">
        <v>1</v>
      </c>
      <c r="F163" s="24">
        <f t="shared" si="12"/>
        <v>0</v>
      </c>
    </row>
    <row r="164" spans="1:45" x14ac:dyDescent="0.25">
      <c r="A164" s="30" t="str">
        <f t="shared" si="11"/>
        <v>TBL</v>
      </c>
      <c r="B164" s="14">
        <f>F$6</f>
        <v>3</v>
      </c>
      <c r="C164">
        <f>G$6</f>
        <v>3</v>
      </c>
      <c r="D164" s="14">
        <f>IF((ISNUMBER(SEARCH(A164,T153))),1,0)</f>
        <v>0</v>
      </c>
      <c r="E164" s="23">
        <v>1</v>
      </c>
      <c r="F164" s="24">
        <f t="shared" si="12"/>
        <v>0</v>
      </c>
    </row>
    <row r="165" spans="1:45" x14ac:dyDescent="0.25">
      <c r="A165" s="30" t="str">
        <f t="shared" si="11"/>
        <v>MTL</v>
      </c>
      <c r="B165" s="14">
        <f>F$7</f>
        <v>4</v>
      </c>
      <c r="C165">
        <f>G$7</f>
        <v>4</v>
      </c>
      <c r="D165" s="14">
        <f>IF((ISNUMBER(SEARCH(A165,T153))),1,0)</f>
        <v>1</v>
      </c>
      <c r="E165" s="23">
        <v>1</v>
      </c>
      <c r="F165" s="24">
        <f t="shared" si="12"/>
        <v>16</v>
      </c>
    </row>
    <row r="166" spans="1:45" x14ac:dyDescent="0.25">
      <c r="A166" s="31" t="str">
        <f t="shared" si="11"/>
        <v>CAR</v>
      </c>
      <c r="B166" s="14">
        <f>F$10</f>
        <v>1</v>
      </c>
      <c r="C166">
        <f>G$10</f>
        <v>6</v>
      </c>
      <c r="D166" s="14">
        <f>IF((ISNUMBER(SEARCH(A166,T153))),1,0)</f>
        <v>0</v>
      </c>
      <c r="E166" s="23">
        <v>1</v>
      </c>
      <c r="F166" s="24">
        <f t="shared" si="12"/>
        <v>0</v>
      </c>
    </row>
    <row r="167" spans="1:45" x14ac:dyDescent="0.25">
      <c r="A167" s="36" t="str">
        <f t="shared" si="11"/>
        <v>OTT</v>
      </c>
      <c r="B167" s="14">
        <f>F$11</f>
        <v>6</v>
      </c>
      <c r="C167">
        <f>G$11</f>
        <v>0</v>
      </c>
      <c r="D167" s="14">
        <f>IF((ISNUMBER(SEARCH(A167,T153))),1,0)</f>
        <v>1</v>
      </c>
      <c r="E167" s="23">
        <v>1</v>
      </c>
      <c r="F167" s="24">
        <f t="shared" si="12"/>
        <v>0</v>
      </c>
    </row>
    <row r="168" spans="1:45" x14ac:dyDescent="0.25">
      <c r="A168" s="30" t="str">
        <f t="shared" si="11"/>
        <v>PIT</v>
      </c>
      <c r="B168" s="14">
        <f>F$12</f>
        <v>7</v>
      </c>
      <c r="C168">
        <f>G$12</f>
        <v>2</v>
      </c>
      <c r="D168" s="14">
        <f>IF((ISNUMBER(SEARCH(A168,T153))),1,0)</f>
        <v>1</v>
      </c>
      <c r="E168" s="23">
        <v>1</v>
      </c>
      <c r="F168" s="24">
        <f t="shared" si="12"/>
        <v>14</v>
      </c>
    </row>
    <row r="169" spans="1:45" x14ac:dyDescent="0.25">
      <c r="A169" t="str">
        <f t="shared" si="11"/>
        <v>PHI</v>
      </c>
      <c r="B169" s="14">
        <f>F$13</f>
        <v>8</v>
      </c>
      <c r="C169">
        <f>G$13</f>
        <v>4</v>
      </c>
      <c r="D169" s="14">
        <f>IF((ISNUMBER(SEARCH(A169,T153))),1,0)</f>
        <v>0</v>
      </c>
      <c r="E169" s="23">
        <v>1</v>
      </c>
      <c r="F169" s="24">
        <f t="shared" si="12"/>
        <v>0</v>
      </c>
    </row>
    <row r="170" spans="1:45" x14ac:dyDescent="0.25">
      <c r="C170" t="s">
        <v>18</v>
      </c>
      <c r="D170" s="14">
        <f>COUNTIF(D154:D169, 1)</f>
        <v>8</v>
      </c>
      <c r="E170" t="s">
        <v>19</v>
      </c>
      <c r="F170" s="24">
        <f>SUM(F154:F169)</f>
        <v>72</v>
      </c>
    </row>
    <row r="171" spans="1:45" x14ac:dyDescent="0.25">
      <c r="A171" s="1"/>
      <c r="D171" t="s">
        <v>8</v>
      </c>
      <c r="E171" s="14" t="s">
        <v>130</v>
      </c>
      <c r="F171" s="2">
        <f>VLOOKUP(E171,$I$3:$J$30,2,FALSE)</f>
        <v>4</v>
      </c>
    </row>
    <row r="172" spans="1:45" x14ac:dyDescent="0.25">
      <c r="A172" s="1"/>
      <c r="D172" t="s">
        <v>9</v>
      </c>
      <c r="E172" t="str">
        <f>S153</f>
        <v>Montreal Canadiens</v>
      </c>
      <c r="F172" s="24"/>
    </row>
    <row r="173" spans="1:45" ht="15.75" thickBot="1" x14ac:dyDescent="0.3">
      <c r="A173" s="3"/>
      <c r="B173" s="4"/>
      <c r="C173" s="4"/>
      <c r="D173" s="15"/>
      <c r="E173" s="4" t="s">
        <v>6</v>
      </c>
      <c r="F173" s="25">
        <f>SUM(F170:F172)</f>
        <v>76</v>
      </c>
    </row>
    <row r="175" spans="1:45" ht="15.75" thickBot="1" x14ac:dyDescent="0.3"/>
    <row r="176" spans="1:45" ht="15" customHeight="1" thickBot="1" x14ac:dyDescent="0.3">
      <c r="A176" s="18" t="s">
        <v>5</v>
      </c>
      <c r="B176" s="27" t="str">
        <f>P176</f>
        <v>Furlong</v>
      </c>
      <c r="C176" s="19" t="s">
        <v>2</v>
      </c>
      <c r="D176" s="20" t="s">
        <v>13</v>
      </c>
      <c r="E176" s="21" t="s">
        <v>4</v>
      </c>
      <c r="F176" s="22" t="s">
        <v>12</v>
      </c>
      <c r="N176" s="48">
        <v>46129.556712962964</v>
      </c>
      <c r="O176" s="8" t="s">
        <v>134</v>
      </c>
      <c r="P176" s="8" t="s">
        <v>135</v>
      </c>
      <c r="Q176" s="8" t="s">
        <v>42</v>
      </c>
      <c r="R176" s="8" t="s">
        <v>136</v>
      </c>
      <c r="S176" s="8" t="s">
        <v>55</v>
      </c>
      <c r="T176" s="9" t="s">
        <v>137</v>
      </c>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row>
    <row r="177" spans="1:6" x14ac:dyDescent="0.25">
      <c r="A177" s="33" t="str">
        <f>$A154</f>
        <v>COL</v>
      </c>
      <c r="B177" s="14">
        <f>B$4</f>
        <v>1</v>
      </c>
      <c r="C177">
        <f>C$4</f>
        <v>5</v>
      </c>
      <c r="D177" s="14">
        <f>IF((ISNUMBER(SEARCH(A177,T176))),1,0)</f>
        <v>1</v>
      </c>
      <c r="E177" s="23">
        <v>1</v>
      </c>
      <c r="F177" s="24">
        <f>B177*C177*D177*E177</f>
        <v>5</v>
      </c>
    </row>
    <row r="178" spans="1:6" x14ac:dyDescent="0.25">
      <c r="A178" s="29" t="str">
        <f t="shared" ref="A178:A192" si="13">A155</f>
        <v>LAK</v>
      </c>
      <c r="B178" s="14">
        <f>B$5</f>
        <v>8</v>
      </c>
      <c r="C178">
        <f>C$5</f>
        <v>0</v>
      </c>
      <c r="D178" s="14">
        <f>IF((ISNUMBER(SEARCH(A178,T176))),1,0)</f>
        <v>0</v>
      </c>
      <c r="E178" s="23">
        <v>1</v>
      </c>
      <c r="F178" s="24">
        <f t="shared" ref="F178:F192" si="14">B178*C178*D178*E178</f>
        <v>0</v>
      </c>
    </row>
    <row r="179" spans="1:6" x14ac:dyDescent="0.25">
      <c r="A179" s="32" t="str">
        <f t="shared" si="13"/>
        <v>Dal</v>
      </c>
      <c r="B179" s="14">
        <f>B$6</f>
        <v>2</v>
      </c>
      <c r="C179">
        <f>C$6</f>
        <v>2</v>
      </c>
      <c r="D179" s="14">
        <f>IF((ISNUMBER(SEARCH(A179,T176))),1,0)</f>
        <v>0</v>
      </c>
      <c r="E179" s="23">
        <v>1</v>
      </c>
      <c r="F179" s="24">
        <f t="shared" si="14"/>
        <v>0</v>
      </c>
    </row>
    <row r="180" spans="1:6" x14ac:dyDescent="0.25">
      <c r="A180" s="29" t="str">
        <f t="shared" si="13"/>
        <v>MIN</v>
      </c>
      <c r="B180" s="14">
        <f>B$7</f>
        <v>3</v>
      </c>
      <c r="C180">
        <f>C$7</f>
        <v>4</v>
      </c>
      <c r="D180" s="14">
        <f>IF((ISNUMBER(SEARCH(A180,T176))),1,0)</f>
        <v>1</v>
      </c>
      <c r="E180" s="23">
        <v>1</v>
      </c>
      <c r="F180" s="24">
        <f t="shared" si="14"/>
        <v>12</v>
      </c>
    </row>
    <row r="181" spans="1:6" x14ac:dyDescent="0.25">
      <c r="A181" t="str">
        <f t="shared" si="13"/>
        <v>VGK</v>
      </c>
      <c r="B181" s="14">
        <f>B$10</f>
        <v>4</v>
      </c>
      <c r="C181">
        <f>C$10</f>
        <v>5</v>
      </c>
      <c r="D181" s="14">
        <f>IF((ISNUMBER(SEARCH(A181,T176))),1,0)</f>
        <v>1</v>
      </c>
      <c r="E181" s="23">
        <v>1</v>
      </c>
      <c r="F181" s="24">
        <f t="shared" si="14"/>
        <v>20</v>
      </c>
    </row>
    <row r="182" spans="1:6" x14ac:dyDescent="0.25">
      <c r="A182" s="29" t="str">
        <f t="shared" si="13"/>
        <v>UTA</v>
      </c>
      <c r="B182" s="14">
        <f>B$11</f>
        <v>6</v>
      </c>
      <c r="C182">
        <f>C$11</f>
        <v>2</v>
      </c>
      <c r="D182" s="14">
        <f>IF((ISNUMBER(SEARCH(A182,T176))),1,0)</f>
        <v>0</v>
      </c>
      <c r="E182" s="23">
        <v>1</v>
      </c>
      <c r="F182" s="24">
        <f t="shared" si="14"/>
        <v>0</v>
      </c>
    </row>
    <row r="183" spans="1:6" x14ac:dyDescent="0.25">
      <c r="A183" s="32" t="str">
        <f t="shared" si="13"/>
        <v>EDM</v>
      </c>
      <c r="B183" s="14">
        <f>B$12</f>
        <v>5</v>
      </c>
      <c r="C183">
        <f>C$12</f>
        <v>2</v>
      </c>
      <c r="D183" s="14">
        <f>IF((ISNUMBER(SEARCH(A183,T176))),1,0)</f>
        <v>1</v>
      </c>
      <c r="E183" s="23">
        <v>1</v>
      </c>
      <c r="F183" s="24">
        <f t="shared" si="14"/>
        <v>10</v>
      </c>
    </row>
    <row r="184" spans="1:6" x14ac:dyDescent="0.25">
      <c r="A184" s="32" t="str">
        <f t="shared" si="13"/>
        <v>ANAH</v>
      </c>
      <c r="B184" s="14">
        <f>B$13</f>
        <v>7</v>
      </c>
      <c r="C184">
        <f>C$13</f>
        <v>4</v>
      </c>
      <c r="D184" s="14">
        <f>IF((ISNUMBER(SEARCH(A184,T176))),1,0)</f>
        <v>0</v>
      </c>
      <c r="E184" s="23">
        <v>1</v>
      </c>
      <c r="F184" s="24">
        <f t="shared" si="14"/>
        <v>0</v>
      </c>
    </row>
    <row r="185" spans="1:6" x14ac:dyDescent="0.25">
      <c r="A185" s="31" t="str">
        <f t="shared" si="13"/>
        <v>BUF</v>
      </c>
      <c r="B185" s="14">
        <f>F$4</f>
        <v>2</v>
      </c>
      <c r="C185">
        <f>G$4</f>
        <v>4</v>
      </c>
      <c r="D185" s="14">
        <f>IF((ISNUMBER(SEARCH(A185,T176))),1,0)</f>
        <v>1</v>
      </c>
      <c r="E185" s="23">
        <v>1</v>
      </c>
      <c r="F185" s="24">
        <f t="shared" si="14"/>
        <v>8</v>
      </c>
    </row>
    <row r="186" spans="1:6" x14ac:dyDescent="0.25">
      <c r="A186" s="31" t="str">
        <f t="shared" si="13"/>
        <v>BOS</v>
      </c>
      <c r="B186" s="14">
        <f>F$5</f>
        <v>5</v>
      </c>
      <c r="C186">
        <f>G$5</f>
        <v>2</v>
      </c>
      <c r="D186" s="14">
        <f>IF((ISNUMBER(SEARCH(A186,T176))),1,0)</f>
        <v>0</v>
      </c>
      <c r="E186" s="23">
        <v>1</v>
      </c>
      <c r="F186" s="24">
        <f t="shared" si="14"/>
        <v>0</v>
      </c>
    </row>
    <row r="187" spans="1:6" x14ac:dyDescent="0.25">
      <c r="A187" s="30" t="str">
        <f t="shared" si="13"/>
        <v>TBL</v>
      </c>
      <c r="B187" s="14">
        <f>F$6</f>
        <v>3</v>
      </c>
      <c r="C187">
        <f>G$6</f>
        <v>3</v>
      </c>
      <c r="D187" s="14">
        <f>IF((ISNUMBER(SEARCH(A187,T176))),1,0)</f>
        <v>1</v>
      </c>
      <c r="E187" s="23">
        <v>1</v>
      </c>
      <c r="F187" s="24">
        <f t="shared" si="14"/>
        <v>9</v>
      </c>
    </row>
    <row r="188" spans="1:6" x14ac:dyDescent="0.25">
      <c r="A188" s="30" t="str">
        <f t="shared" si="13"/>
        <v>MTL</v>
      </c>
      <c r="B188" s="14">
        <f>F$7</f>
        <v>4</v>
      </c>
      <c r="C188">
        <f>G$7</f>
        <v>4</v>
      </c>
      <c r="D188" s="14">
        <f>IF((ISNUMBER(SEARCH(A188,T176))),1,0)</f>
        <v>0</v>
      </c>
      <c r="E188" s="23">
        <v>1</v>
      </c>
      <c r="F188" s="24">
        <f t="shared" si="14"/>
        <v>0</v>
      </c>
    </row>
    <row r="189" spans="1:6" x14ac:dyDescent="0.25">
      <c r="A189" s="31" t="str">
        <f t="shared" si="13"/>
        <v>CAR</v>
      </c>
      <c r="B189" s="14">
        <f>F$10</f>
        <v>1</v>
      </c>
      <c r="C189">
        <f>G$10</f>
        <v>6</v>
      </c>
      <c r="D189" s="14">
        <f>IF((ISNUMBER(SEARCH(A189,T176))),1,0)</f>
        <v>0</v>
      </c>
      <c r="E189" s="23">
        <v>1</v>
      </c>
      <c r="F189" s="24">
        <f t="shared" si="14"/>
        <v>0</v>
      </c>
    </row>
    <row r="190" spans="1:6" x14ac:dyDescent="0.25">
      <c r="A190" s="36" t="str">
        <f t="shared" si="13"/>
        <v>OTT</v>
      </c>
      <c r="B190" s="14">
        <f>F$11</f>
        <v>6</v>
      </c>
      <c r="C190">
        <f>G$11</f>
        <v>0</v>
      </c>
      <c r="D190" s="14">
        <f>IF((ISNUMBER(SEARCH(A190,T176))),1,0)</f>
        <v>1</v>
      </c>
      <c r="E190" s="23">
        <v>1</v>
      </c>
      <c r="F190" s="24">
        <f t="shared" si="14"/>
        <v>0</v>
      </c>
    </row>
    <row r="191" spans="1:6" x14ac:dyDescent="0.25">
      <c r="A191" s="30" t="str">
        <f t="shared" si="13"/>
        <v>PIT</v>
      </c>
      <c r="B191" s="14">
        <f>F$12</f>
        <v>7</v>
      </c>
      <c r="C191">
        <f>G$12</f>
        <v>2</v>
      </c>
      <c r="D191" s="14">
        <f>IF((ISNUMBER(SEARCH(A191,T176))),1,0)</f>
        <v>0</v>
      </c>
      <c r="E191" s="23">
        <v>1</v>
      </c>
      <c r="F191" s="24">
        <f t="shared" si="14"/>
        <v>0</v>
      </c>
    </row>
    <row r="192" spans="1:6" x14ac:dyDescent="0.25">
      <c r="A192" t="str">
        <f t="shared" si="13"/>
        <v>PHI</v>
      </c>
      <c r="B192" s="14">
        <f>F$13</f>
        <v>8</v>
      </c>
      <c r="C192">
        <f>G$13</f>
        <v>4</v>
      </c>
      <c r="D192" s="14">
        <f>IF((ISNUMBER(SEARCH(A192,T176))),1,0)</f>
        <v>1</v>
      </c>
      <c r="E192" s="23">
        <v>2</v>
      </c>
      <c r="F192" s="24">
        <f t="shared" si="14"/>
        <v>64</v>
      </c>
    </row>
    <row r="193" spans="1:45" x14ac:dyDescent="0.25">
      <c r="C193" t="s">
        <v>18</v>
      </c>
      <c r="D193" s="14">
        <f>COUNTIF(D177:D192, 1)</f>
        <v>8</v>
      </c>
      <c r="E193" t="s">
        <v>19</v>
      </c>
      <c r="F193" s="24">
        <f>SUM(F177:F192)</f>
        <v>128</v>
      </c>
    </row>
    <row r="194" spans="1:45" x14ac:dyDescent="0.25">
      <c r="A194" s="1"/>
      <c r="D194" t="s">
        <v>8</v>
      </c>
      <c r="E194" s="14" t="s">
        <v>21</v>
      </c>
      <c r="F194" s="2">
        <f>VLOOKUP(E194,$I$3:$J$30,2,FALSE)</f>
        <v>6</v>
      </c>
    </row>
    <row r="195" spans="1:45" x14ac:dyDescent="0.25">
      <c r="A195" s="1"/>
      <c r="D195" t="s">
        <v>9</v>
      </c>
      <c r="E195" t="str">
        <f>S176</f>
        <v>Colorado</v>
      </c>
      <c r="F195" s="24">
        <v>0</v>
      </c>
    </row>
    <row r="196" spans="1:45" ht="15.75" thickBot="1" x14ac:dyDescent="0.3">
      <c r="A196" s="3"/>
      <c r="B196" s="4"/>
      <c r="C196" s="4"/>
      <c r="D196" s="15"/>
      <c r="E196" s="4" t="s">
        <v>6</v>
      </c>
      <c r="F196" s="25">
        <f>SUM(F193:F195)</f>
        <v>134</v>
      </c>
    </row>
    <row r="198" spans="1:45" ht="15.75" thickBot="1" x14ac:dyDescent="0.3"/>
    <row r="199" spans="1:45" ht="18" customHeight="1" thickBot="1" x14ac:dyDescent="0.3">
      <c r="A199" s="18" t="s">
        <v>5</v>
      </c>
      <c r="B199" s="27" t="str">
        <f>P199</f>
        <v>BcommaMan</v>
      </c>
      <c r="C199" s="19" t="s">
        <v>2</v>
      </c>
      <c r="D199" s="20" t="s">
        <v>13</v>
      </c>
      <c r="E199" s="21" t="s">
        <v>4</v>
      </c>
      <c r="F199" s="22" t="s">
        <v>12</v>
      </c>
      <c r="N199" s="48">
        <v>46129.59270833333</v>
      </c>
      <c r="O199" s="8" t="s">
        <v>138</v>
      </c>
      <c r="P199" s="8" t="s">
        <v>139</v>
      </c>
      <c r="Q199" s="8" t="s">
        <v>140</v>
      </c>
      <c r="R199" s="8" t="s">
        <v>105</v>
      </c>
      <c r="S199" s="8" t="s">
        <v>76</v>
      </c>
      <c r="T199" s="9" t="s">
        <v>141</v>
      </c>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row>
    <row r="200" spans="1:45" x14ac:dyDescent="0.25">
      <c r="A200" s="33" t="str">
        <f>$A177</f>
        <v>COL</v>
      </c>
      <c r="B200" s="14">
        <f>B$4</f>
        <v>1</v>
      </c>
      <c r="C200">
        <f>C$4</f>
        <v>5</v>
      </c>
      <c r="D200" s="14">
        <f>IF((ISNUMBER(SEARCH(A200,T199))),1,0)</f>
        <v>1</v>
      </c>
      <c r="E200" s="23">
        <v>1</v>
      </c>
      <c r="F200" s="24">
        <f>B200*C200*D200*E200</f>
        <v>5</v>
      </c>
    </row>
    <row r="201" spans="1:45" x14ac:dyDescent="0.25">
      <c r="A201" s="29" t="str">
        <f t="shared" ref="A201:A215" si="15">A178</f>
        <v>LAK</v>
      </c>
      <c r="B201" s="14">
        <f>B$5</f>
        <v>8</v>
      </c>
      <c r="C201">
        <f>C$5</f>
        <v>0</v>
      </c>
      <c r="D201" s="14">
        <f>IF((ISNUMBER(SEARCH(A201,T199))),1,0)</f>
        <v>0</v>
      </c>
      <c r="E201" s="23">
        <v>1</v>
      </c>
      <c r="F201" s="24">
        <f t="shared" ref="F201:F215" si="16">B201*C201*D201*E201</f>
        <v>0</v>
      </c>
    </row>
    <row r="202" spans="1:45" x14ac:dyDescent="0.25">
      <c r="A202" s="32" t="str">
        <f t="shared" si="15"/>
        <v>Dal</v>
      </c>
      <c r="B202" s="14">
        <f>B$6</f>
        <v>2</v>
      </c>
      <c r="C202">
        <f>C$6</f>
        <v>2</v>
      </c>
      <c r="D202" s="14">
        <f>IF((ISNUMBER(SEARCH(A202,T199))),1,0)</f>
        <v>1</v>
      </c>
      <c r="E202" s="23">
        <v>1</v>
      </c>
      <c r="F202" s="24">
        <f t="shared" si="16"/>
        <v>4</v>
      </c>
    </row>
    <row r="203" spans="1:45" x14ac:dyDescent="0.25">
      <c r="A203" s="29" t="str">
        <f t="shared" si="15"/>
        <v>MIN</v>
      </c>
      <c r="B203" s="14">
        <f>B$7</f>
        <v>3</v>
      </c>
      <c r="C203">
        <f>C$7</f>
        <v>4</v>
      </c>
      <c r="D203" s="14">
        <f>IF((ISNUMBER(SEARCH(A203,T199))),1,0)</f>
        <v>0</v>
      </c>
      <c r="E203" s="23">
        <v>1</v>
      </c>
      <c r="F203" s="24">
        <f t="shared" si="16"/>
        <v>0</v>
      </c>
    </row>
    <row r="204" spans="1:45" x14ac:dyDescent="0.25">
      <c r="A204" t="str">
        <f t="shared" si="15"/>
        <v>VGK</v>
      </c>
      <c r="B204" s="14">
        <f>B$10</f>
        <v>4</v>
      </c>
      <c r="C204">
        <f>C$10</f>
        <v>5</v>
      </c>
      <c r="D204" s="14">
        <f>IF((ISNUMBER(SEARCH(A204,T199))),1,0)</f>
        <v>1</v>
      </c>
      <c r="E204" s="23">
        <v>1</v>
      </c>
      <c r="F204" s="24">
        <f t="shared" si="16"/>
        <v>20</v>
      </c>
    </row>
    <row r="205" spans="1:45" x14ac:dyDescent="0.25">
      <c r="A205" s="29" t="str">
        <f t="shared" si="15"/>
        <v>UTA</v>
      </c>
      <c r="B205" s="14">
        <f>B$11</f>
        <v>6</v>
      </c>
      <c r="C205">
        <f>C$11</f>
        <v>2</v>
      </c>
      <c r="D205" s="14">
        <f>IF((ISNUMBER(SEARCH(A205,T199))),1,0)</f>
        <v>0</v>
      </c>
      <c r="E205" s="23">
        <v>1</v>
      </c>
      <c r="F205" s="24">
        <f t="shared" si="16"/>
        <v>0</v>
      </c>
    </row>
    <row r="206" spans="1:45" x14ac:dyDescent="0.25">
      <c r="A206" s="32" t="str">
        <f t="shared" si="15"/>
        <v>EDM</v>
      </c>
      <c r="B206" s="14">
        <f>B$12</f>
        <v>5</v>
      </c>
      <c r="C206">
        <f>C$12</f>
        <v>2</v>
      </c>
      <c r="D206" s="14">
        <f>IF((ISNUMBER(SEARCH(A206,T199))),1,0)</f>
        <v>1</v>
      </c>
      <c r="E206" s="23">
        <v>1</v>
      </c>
      <c r="F206" s="24">
        <f t="shared" si="16"/>
        <v>10</v>
      </c>
    </row>
    <row r="207" spans="1:45" x14ac:dyDescent="0.25">
      <c r="A207" s="32" t="str">
        <f t="shared" si="15"/>
        <v>ANAH</v>
      </c>
      <c r="B207" s="14">
        <f>B$13</f>
        <v>7</v>
      </c>
      <c r="C207">
        <f>C$13</f>
        <v>4</v>
      </c>
      <c r="D207" s="14">
        <f>IF((ISNUMBER(SEARCH(A207,T199))),1,0)</f>
        <v>0</v>
      </c>
      <c r="E207" s="23">
        <v>1</v>
      </c>
      <c r="F207" s="24">
        <f t="shared" si="16"/>
        <v>0</v>
      </c>
    </row>
    <row r="208" spans="1:45" x14ac:dyDescent="0.25">
      <c r="A208" s="31" t="str">
        <f t="shared" si="15"/>
        <v>BUF</v>
      </c>
      <c r="B208" s="14">
        <f>F$4</f>
        <v>2</v>
      </c>
      <c r="C208">
        <f>G$4</f>
        <v>4</v>
      </c>
      <c r="D208" s="14">
        <f>IF((ISNUMBER(SEARCH(A208,T199))),1,0)</f>
        <v>1</v>
      </c>
      <c r="E208" s="23">
        <v>1</v>
      </c>
      <c r="F208" s="24">
        <f t="shared" si="16"/>
        <v>8</v>
      </c>
    </row>
    <row r="209" spans="1:45" x14ac:dyDescent="0.25">
      <c r="A209" s="31" t="str">
        <f t="shared" si="15"/>
        <v>BOS</v>
      </c>
      <c r="B209" s="14">
        <f>F$5</f>
        <v>5</v>
      </c>
      <c r="C209">
        <f>G$5</f>
        <v>2</v>
      </c>
      <c r="D209" s="14">
        <f>IF((ISNUMBER(SEARCH(A209,T199))),1,0)</f>
        <v>0</v>
      </c>
      <c r="E209" s="23">
        <v>1</v>
      </c>
      <c r="F209" s="24">
        <f t="shared" si="16"/>
        <v>0</v>
      </c>
    </row>
    <row r="210" spans="1:45" x14ac:dyDescent="0.25">
      <c r="A210" s="30" t="str">
        <f t="shared" si="15"/>
        <v>TBL</v>
      </c>
      <c r="B210" s="14">
        <f>F$6</f>
        <v>3</v>
      </c>
      <c r="C210">
        <f>G$6</f>
        <v>3</v>
      </c>
      <c r="D210" s="14">
        <f>IF((ISNUMBER(SEARCH(A210,T199))),1,0)</f>
        <v>0</v>
      </c>
      <c r="E210" s="23">
        <v>1</v>
      </c>
      <c r="F210" s="24">
        <f t="shared" si="16"/>
        <v>0</v>
      </c>
    </row>
    <row r="211" spans="1:45" x14ac:dyDescent="0.25">
      <c r="A211" s="30" t="str">
        <f t="shared" si="15"/>
        <v>MTL</v>
      </c>
      <c r="B211" s="14">
        <f>F$7</f>
        <v>4</v>
      </c>
      <c r="C211">
        <f>G$7</f>
        <v>4</v>
      </c>
      <c r="D211" s="14">
        <f>IF((ISNUMBER(SEARCH(A211,T199))),1,0)</f>
        <v>1</v>
      </c>
      <c r="E211" s="23">
        <v>1</v>
      </c>
      <c r="F211" s="24">
        <f t="shared" si="16"/>
        <v>16</v>
      </c>
    </row>
    <row r="212" spans="1:45" x14ac:dyDescent="0.25">
      <c r="A212" s="31" t="str">
        <f t="shared" si="15"/>
        <v>CAR</v>
      </c>
      <c r="B212" s="14">
        <f>F$10</f>
        <v>1</v>
      </c>
      <c r="C212">
        <f>G$10</f>
        <v>6</v>
      </c>
      <c r="D212" s="14">
        <f>IF((ISNUMBER(SEARCH(A212,T199))),1,0)</f>
        <v>0</v>
      </c>
      <c r="E212" s="23">
        <v>1</v>
      </c>
      <c r="F212" s="24">
        <f t="shared" si="16"/>
        <v>0</v>
      </c>
    </row>
    <row r="213" spans="1:45" x14ac:dyDescent="0.25">
      <c r="A213" s="36" t="str">
        <f t="shared" si="15"/>
        <v>OTT</v>
      </c>
      <c r="B213" s="14">
        <f>F$11</f>
        <v>6</v>
      </c>
      <c r="C213">
        <f>G$11</f>
        <v>0</v>
      </c>
      <c r="D213" s="14">
        <f>IF((ISNUMBER(SEARCH(A213,T199))),1,0)</f>
        <v>1</v>
      </c>
      <c r="E213" s="23">
        <v>1</v>
      </c>
      <c r="F213" s="24">
        <f t="shared" si="16"/>
        <v>0</v>
      </c>
    </row>
    <row r="214" spans="1:45" x14ac:dyDescent="0.25">
      <c r="A214" s="30" t="str">
        <f t="shared" si="15"/>
        <v>PIT</v>
      </c>
      <c r="B214" s="14">
        <f>F$12</f>
        <v>7</v>
      </c>
      <c r="C214">
        <f>G$12</f>
        <v>2</v>
      </c>
      <c r="D214" s="14">
        <f>IF((ISNUMBER(SEARCH(A214,T199))),1,0)</f>
        <v>1</v>
      </c>
      <c r="E214" s="23">
        <v>2</v>
      </c>
      <c r="F214" s="24">
        <f t="shared" si="16"/>
        <v>28</v>
      </c>
    </row>
    <row r="215" spans="1:45" x14ac:dyDescent="0.25">
      <c r="A215" t="str">
        <f t="shared" si="15"/>
        <v>PHI</v>
      </c>
      <c r="B215" s="14">
        <f>F$13</f>
        <v>8</v>
      </c>
      <c r="C215">
        <f>G$13</f>
        <v>4</v>
      </c>
      <c r="D215" s="14">
        <f>IF((ISNUMBER(SEARCH(A215,T199))),1,0)</f>
        <v>0</v>
      </c>
      <c r="E215" s="23">
        <v>1</v>
      </c>
      <c r="F215" s="24">
        <f t="shared" si="16"/>
        <v>0</v>
      </c>
    </row>
    <row r="216" spans="1:45" x14ac:dyDescent="0.25">
      <c r="C216" t="s">
        <v>18</v>
      </c>
      <c r="D216" s="14">
        <f>COUNTIF(D200:D215, 1)</f>
        <v>8</v>
      </c>
      <c r="E216" t="s">
        <v>19</v>
      </c>
      <c r="F216" s="24">
        <f>SUM(F200:F215)</f>
        <v>91</v>
      </c>
    </row>
    <row r="217" spans="1:45" x14ac:dyDescent="0.25">
      <c r="A217" s="1"/>
      <c r="D217" t="s">
        <v>8</v>
      </c>
      <c r="E217" s="14" t="s">
        <v>140</v>
      </c>
      <c r="F217" s="2">
        <f>VLOOKUP(E217,$I$3:$J$30,2,FALSE)</f>
        <v>5</v>
      </c>
    </row>
    <row r="218" spans="1:45" x14ac:dyDescent="0.25">
      <c r="A218" s="1"/>
      <c r="D218" t="s">
        <v>9</v>
      </c>
      <c r="E218" t="str">
        <f>S199</f>
        <v>Colorado Avalanche</v>
      </c>
      <c r="F218" s="24">
        <v>0</v>
      </c>
    </row>
    <row r="219" spans="1:45" ht="15.75" thickBot="1" x14ac:dyDescent="0.3">
      <c r="A219" s="3"/>
      <c r="B219" s="4"/>
      <c r="C219" s="4"/>
      <c r="D219" s="15"/>
      <c r="E219" s="4" t="s">
        <v>6</v>
      </c>
      <c r="F219" s="25">
        <f>SUM(F216:F218)</f>
        <v>96</v>
      </c>
    </row>
    <row r="221" spans="1:45" ht="15.75" thickBot="1" x14ac:dyDescent="0.3"/>
    <row r="222" spans="1:45" ht="27" thickBot="1" x14ac:dyDescent="0.3">
      <c r="A222" s="18" t="s">
        <v>5</v>
      </c>
      <c r="B222" s="27" t="str">
        <f>P222</f>
        <v>Chris</v>
      </c>
      <c r="C222" s="19" t="s">
        <v>2</v>
      </c>
      <c r="D222" s="20" t="s">
        <v>13</v>
      </c>
      <c r="E222" s="21" t="s">
        <v>4</v>
      </c>
      <c r="F222" s="22" t="s">
        <v>12</v>
      </c>
      <c r="N222" s="48">
        <v>46129.739432870374</v>
      </c>
      <c r="O222" s="7">
        <v>7053656901</v>
      </c>
      <c r="P222" s="8" t="s">
        <v>143</v>
      </c>
      <c r="Q222" s="8" t="s">
        <v>144</v>
      </c>
      <c r="R222" s="8" t="s">
        <v>77</v>
      </c>
      <c r="S222" s="8" t="s">
        <v>77</v>
      </c>
      <c r="T222" s="9" t="s">
        <v>145</v>
      </c>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row>
    <row r="223" spans="1:45" x14ac:dyDescent="0.25">
      <c r="A223" s="33" t="str">
        <f>$A200</f>
        <v>COL</v>
      </c>
      <c r="B223" s="14">
        <f>B$4</f>
        <v>1</v>
      </c>
      <c r="C223">
        <f>C$4</f>
        <v>5</v>
      </c>
      <c r="D223" s="14">
        <f>IF((ISNUMBER(SEARCH(A223,T222))),1,0)</f>
        <v>1</v>
      </c>
      <c r="E223" s="23">
        <v>1</v>
      </c>
      <c r="F223" s="24">
        <f>B223*C223*D223*E223</f>
        <v>5</v>
      </c>
    </row>
    <row r="224" spans="1:45" x14ac:dyDescent="0.25">
      <c r="A224" s="29" t="str">
        <f t="shared" ref="A224:A238" si="17">A201</f>
        <v>LAK</v>
      </c>
      <c r="B224" s="14">
        <f>B$5</f>
        <v>8</v>
      </c>
      <c r="C224">
        <f>C$5</f>
        <v>0</v>
      </c>
      <c r="D224" s="14">
        <f>IF((ISNUMBER(SEARCH(A224,T222))),1,0)</f>
        <v>0</v>
      </c>
      <c r="E224" s="23">
        <v>1</v>
      </c>
      <c r="F224" s="24">
        <f t="shared" ref="F224:F238" si="18">B224*C224*D224*E224</f>
        <v>0</v>
      </c>
    </row>
    <row r="225" spans="1:6" x14ac:dyDescent="0.25">
      <c r="A225" s="32" t="str">
        <f t="shared" si="17"/>
        <v>Dal</v>
      </c>
      <c r="B225" s="14">
        <f>B$6</f>
        <v>2</v>
      </c>
      <c r="C225">
        <f>C$6</f>
        <v>2</v>
      </c>
      <c r="D225" s="14">
        <f>IF((ISNUMBER(SEARCH(A225,T222))),1,0)</f>
        <v>1</v>
      </c>
      <c r="E225" s="23">
        <v>1</v>
      </c>
      <c r="F225" s="24">
        <f t="shared" si="18"/>
        <v>4</v>
      </c>
    </row>
    <row r="226" spans="1:6" x14ac:dyDescent="0.25">
      <c r="A226" s="29" t="str">
        <f t="shared" si="17"/>
        <v>MIN</v>
      </c>
      <c r="B226" s="14">
        <f>B$7</f>
        <v>3</v>
      </c>
      <c r="C226">
        <f>C$7</f>
        <v>4</v>
      </c>
      <c r="D226" s="14">
        <f>IF((ISNUMBER(SEARCH(A226,T222))),1,0)</f>
        <v>0</v>
      </c>
      <c r="E226" s="23">
        <v>1</v>
      </c>
      <c r="F226" s="24">
        <f t="shared" si="18"/>
        <v>0</v>
      </c>
    </row>
    <row r="227" spans="1:6" x14ac:dyDescent="0.25">
      <c r="A227" t="str">
        <f t="shared" si="17"/>
        <v>VGK</v>
      </c>
      <c r="B227" s="14">
        <f>B$10</f>
        <v>4</v>
      </c>
      <c r="C227">
        <f>C$10</f>
        <v>5</v>
      </c>
      <c r="D227" s="14">
        <f>IF((ISNUMBER(SEARCH(A227,T222))),1,0)</f>
        <v>0</v>
      </c>
      <c r="E227" s="23">
        <v>1</v>
      </c>
      <c r="F227" s="24">
        <f t="shared" si="18"/>
        <v>0</v>
      </c>
    </row>
    <row r="228" spans="1:6" x14ac:dyDescent="0.25">
      <c r="A228" s="29" t="str">
        <f t="shared" si="17"/>
        <v>UTA</v>
      </c>
      <c r="B228" s="14">
        <f>B$11</f>
        <v>6</v>
      </c>
      <c r="C228">
        <f>C$11</f>
        <v>2</v>
      </c>
      <c r="D228" s="14">
        <f>IF((ISNUMBER(SEARCH(A228,T222))),1,0)</f>
        <v>1</v>
      </c>
      <c r="E228" s="23">
        <v>1</v>
      </c>
      <c r="F228" s="24">
        <f t="shared" si="18"/>
        <v>12</v>
      </c>
    </row>
    <row r="229" spans="1:6" x14ac:dyDescent="0.25">
      <c r="A229" s="32" t="str">
        <f t="shared" si="17"/>
        <v>EDM</v>
      </c>
      <c r="B229" s="14">
        <f>B$12</f>
        <v>5</v>
      </c>
      <c r="C229">
        <f>C$12</f>
        <v>2</v>
      </c>
      <c r="D229" s="14">
        <f>IF((ISNUMBER(SEARCH(A229,T222))),1,0)</f>
        <v>0</v>
      </c>
      <c r="E229" s="23">
        <v>1</v>
      </c>
      <c r="F229" s="24">
        <f t="shared" si="18"/>
        <v>0</v>
      </c>
    </row>
    <row r="230" spans="1:6" x14ac:dyDescent="0.25">
      <c r="A230" s="32" t="str">
        <f t="shared" si="17"/>
        <v>ANAH</v>
      </c>
      <c r="B230" s="14">
        <f>B$13</f>
        <v>7</v>
      </c>
      <c r="C230">
        <f>C$13</f>
        <v>4</v>
      </c>
      <c r="D230" s="14">
        <f>IF((ISNUMBER(SEARCH(A230,T222))),1,0)</f>
        <v>1</v>
      </c>
      <c r="E230" s="23">
        <v>1</v>
      </c>
      <c r="F230" s="24">
        <f t="shared" si="18"/>
        <v>28</v>
      </c>
    </row>
    <row r="231" spans="1:6" x14ac:dyDescent="0.25">
      <c r="A231" s="31" t="str">
        <f t="shared" si="17"/>
        <v>BUF</v>
      </c>
      <c r="B231" s="14">
        <f>F$4</f>
        <v>2</v>
      </c>
      <c r="C231">
        <f>G$4</f>
        <v>4</v>
      </c>
      <c r="D231" s="14">
        <f>IF((ISNUMBER(SEARCH(A231,T222))),1,0)</f>
        <v>1</v>
      </c>
      <c r="E231" s="23">
        <v>1</v>
      </c>
      <c r="F231" s="24">
        <f t="shared" si="18"/>
        <v>8</v>
      </c>
    </row>
    <row r="232" spans="1:6" x14ac:dyDescent="0.25">
      <c r="A232" s="31" t="str">
        <f t="shared" si="17"/>
        <v>BOS</v>
      </c>
      <c r="B232" s="14">
        <f>F$5</f>
        <v>5</v>
      </c>
      <c r="C232">
        <f>G$5</f>
        <v>2</v>
      </c>
      <c r="D232" s="14">
        <f>IF((ISNUMBER(SEARCH(A232,T222))),1,0)</f>
        <v>0</v>
      </c>
      <c r="E232" s="23">
        <v>1</v>
      </c>
      <c r="F232" s="24">
        <f t="shared" si="18"/>
        <v>0</v>
      </c>
    </row>
    <row r="233" spans="1:6" x14ac:dyDescent="0.25">
      <c r="A233" s="30" t="str">
        <f t="shared" si="17"/>
        <v>TBL</v>
      </c>
      <c r="B233" s="14">
        <f>F$6</f>
        <v>3</v>
      </c>
      <c r="C233">
        <f>G$6</f>
        <v>3</v>
      </c>
      <c r="D233" s="14">
        <f>IF((ISNUMBER(SEARCH(A233,T222))),1,0)</f>
        <v>0</v>
      </c>
      <c r="E233" s="23">
        <v>1</v>
      </c>
      <c r="F233" s="24">
        <f t="shared" si="18"/>
        <v>0</v>
      </c>
    </row>
    <row r="234" spans="1:6" x14ac:dyDescent="0.25">
      <c r="A234" s="30" t="str">
        <f t="shared" si="17"/>
        <v>MTL</v>
      </c>
      <c r="B234" s="14">
        <f>F$7</f>
        <v>4</v>
      </c>
      <c r="C234">
        <f>G$7</f>
        <v>4</v>
      </c>
      <c r="D234" s="14">
        <f>IF((ISNUMBER(SEARCH(A234,T222))),1,0)</f>
        <v>1</v>
      </c>
      <c r="E234" s="23">
        <v>2</v>
      </c>
      <c r="F234" s="24">
        <f t="shared" si="18"/>
        <v>32</v>
      </c>
    </row>
    <row r="235" spans="1:6" x14ac:dyDescent="0.25">
      <c r="A235" s="31" t="str">
        <f t="shared" si="17"/>
        <v>CAR</v>
      </c>
      <c r="B235" s="14">
        <f>F$10</f>
        <v>1</v>
      </c>
      <c r="C235">
        <f>G$10</f>
        <v>6</v>
      </c>
      <c r="D235" s="14">
        <f>IF((ISNUMBER(SEARCH(A235,T222))),1,0)</f>
        <v>1</v>
      </c>
      <c r="E235" s="23">
        <v>1</v>
      </c>
      <c r="F235" s="24">
        <f t="shared" si="18"/>
        <v>6</v>
      </c>
    </row>
    <row r="236" spans="1:6" x14ac:dyDescent="0.25">
      <c r="A236" s="36" t="str">
        <f t="shared" si="17"/>
        <v>OTT</v>
      </c>
      <c r="B236" s="14">
        <f>F$11</f>
        <v>6</v>
      </c>
      <c r="C236">
        <f>G$11</f>
        <v>0</v>
      </c>
      <c r="D236" s="14">
        <f>IF((ISNUMBER(SEARCH(A236,T222))),1,0)</f>
        <v>0</v>
      </c>
      <c r="E236" s="23">
        <v>1</v>
      </c>
      <c r="F236" s="24">
        <f t="shared" si="18"/>
        <v>0</v>
      </c>
    </row>
    <row r="237" spans="1:6" x14ac:dyDescent="0.25">
      <c r="A237" s="30" t="str">
        <f t="shared" si="17"/>
        <v>PIT</v>
      </c>
      <c r="B237" s="14">
        <f>F$12</f>
        <v>7</v>
      </c>
      <c r="C237">
        <f>G$12</f>
        <v>2</v>
      </c>
      <c r="D237" s="14">
        <f>IF((ISNUMBER(SEARCH(A237,T222))),1,0)</f>
        <v>1</v>
      </c>
      <c r="E237" s="23">
        <v>1</v>
      </c>
      <c r="F237" s="24">
        <f t="shared" si="18"/>
        <v>14</v>
      </c>
    </row>
    <row r="238" spans="1:6" x14ac:dyDescent="0.25">
      <c r="A238" t="str">
        <f t="shared" si="17"/>
        <v>PHI</v>
      </c>
      <c r="B238" s="14">
        <f>F$13</f>
        <v>8</v>
      </c>
      <c r="C238">
        <f>G$13</f>
        <v>4</v>
      </c>
      <c r="D238" s="14">
        <f>IF((ISNUMBER(SEARCH(A238,T222))),1,0)</f>
        <v>0</v>
      </c>
      <c r="E238" s="23">
        <v>1</v>
      </c>
      <c r="F238" s="24">
        <f t="shared" si="18"/>
        <v>0</v>
      </c>
    </row>
    <row r="239" spans="1:6" x14ac:dyDescent="0.25">
      <c r="C239" t="s">
        <v>18</v>
      </c>
      <c r="D239" s="14">
        <f>COUNTIF(D223:D238, 1)</f>
        <v>8</v>
      </c>
      <c r="E239" t="s">
        <v>19</v>
      </c>
      <c r="F239" s="24">
        <f>SUM(F223:F238)</f>
        <v>109</v>
      </c>
    </row>
    <row r="240" spans="1:6" x14ac:dyDescent="0.25">
      <c r="A240" s="1"/>
      <c r="D240" t="s">
        <v>8</v>
      </c>
      <c r="E240" s="14" t="s">
        <v>130</v>
      </c>
      <c r="F240" s="2">
        <f>VLOOKUP(E240,$I$3:$J$30,2,FALSE)</f>
        <v>4</v>
      </c>
    </row>
    <row r="241" spans="1:45" x14ac:dyDescent="0.25">
      <c r="A241" s="1"/>
      <c r="D241" t="s">
        <v>9</v>
      </c>
      <c r="E241" t="str">
        <f>S222</f>
        <v>Montreal</v>
      </c>
      <c r="F241" s="24">
        <v>0</v>
      </c>
    </row>
    <row r="242" spans="1:45" ht="15.75" thickBot="1" x14ac:dyDescent="0.3">
      <c r="A242" s="3"/>
      <c r="B242" s="4"/>
      <c r="C242" s="4"/>
      <c r="D242" s="15"/>
      <c r="E242" s="4" t="s">
        <v>6</v>
      </c>
      <c r="F242" s="25">
        <f>SUM(F239:F241)</f>
        <v>113</v>
      </c>
    </row>
    <row r="244" spans="1:45" ht="15.75" thickBot="1" x14ac:dyDescent="0.3"/>
    <row r="245" spans="1:45" ht="22.5" customHeight="1" thickBot="1" x14ac:dyDescent="0.3">
      <c r="A245" s="18" t="s">
        <v>5</v>
      </c>
      <c r="B245" s="27" t="str">
        <f>P245</f>
        <v>Go Habs Go</v>
      </c>
      <c r="C245" s="19" t="s">
        <v>2</v>
      </c>
      <c r="D245" s="20" t="s">
        <v>13</v>
      </c>
      <c r="E245" s="21" t="s">
        <v>4</v>
      </c>
      <c r="F245" s="22" t="s">
        <v>12</v>
      </c>
      <c r="N245" s="48">
        <v>46129.981076388889</v>
      </c>
      <c r="O245" s="8" t="s">
        <v>49</v>
      </c>
      <c r="P245" s="8" t="s">
        <v>146</v>
      </c>
      <c r="Q245" s="8" t="s">
        <v>147</v>
      </c>
      <c r="R245" s="8" t="s">
        <v>51</v>
      </c>
      <c r="S245" s="8" t="s">
        <v>51</v>
      </c>
      <c r="T245" s="9" t="s">
        <v>148</v>
      </c>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row>
    <row r="246" spans="1:45" x14ac:dyDescent="0.25">
      <c r="A246" s="33" t="str">
        <f>$A223</f>
        <v>COL</v>
      </c>
      <c r="B246" s="14">
        <f>B$4</f>
        <v>1</v>
      </c>
      <c r="C246">
        <f>C$4</f>
        <v>5</v>
      </c>
      <c r="D246" s="14">
        <f>IF((ISNUMBER(SEARCH(A246,T245))),1,0)</f>
        <v>0</v>
      </c>
      <c r="E246" s="23">
        <v>1</v>
      </c>
      <c r="F246" s="24">
        <f>B246*C246*D246*E246</f>
        <v>0</v>
      </c>
    </row>
    <row r="247" spans="1:45" x14ac:dyDescent="0.25">
      <c r="A247" s="29" t="str">
        <f t="shared" ref="A247:A261" si="19">A224</f>
        <v>LAK</v>
      </c>
      <c r="B247" s="14">
        <f>B$5</f>
        <v>8</v>
      </c>
      <c r="C247">
        <f>C$5</f>
        <v>0</v>
      </c>
      <c r="D247" s="14">
        <f>IF((ISNUMBER(SEARCH(A247,T245))),1,0)</f>
        <v>1</v>
      </c>
      <c r="E247" s="23">
        <v>1</v>
      </c>
      <c r="F247" s="24">
        <f t="shared" ref="F247:F261" si="20">B247*C247*D247*E247</f>
        <v>0</v>
      </c>
    </row>
    <row r="248" spans="1:45" x14ac:dyDescent="0.25">
      <c r="A248" s="32" t="str">
        <f t="shared" si="19"/>
        <v>Dal</v>
      </c>
      <c r="B248" s="14">
        <f>B$6</f>
        <v>2</v>
      </c>
      <c r="C248">
        <f>C$6</f>
        <v>2</v>
      </c>
      <c r="D248" s="14">
        <f>IF((ISNUMBER(SEARCH(A248,T245))),1,0)</f>
        <v>1</v>
      </c>
      <c r="E248" s="23">
        <v>1</v>
      </c>
      <c r="F248" s="24">
        <f t="shared" si="20"/>
        <v>4</v>
      </c>
    </row>
    <row r="249" spans="1:45" x14ac:dyDescent="0.25">
      <c r="A249" s="29" t="str">
        <f t="shared" si="19"/>
        <v>MIN</v>
      </c>
      <c r="B249" s="14">
        <f>B$7</f>
        <v>3</v>
      </c>
      <c r="C249">
        <f>C$7</f>
        <v>4</v>
      </c>
      <c r="D249" s="14">
        <f>IF((ISNUMBER(SEARCH(A249,T245))),1,0)</f>
        <v>0</v>
      </c>
      <c r="E249" s="23">
        <v>1</v>
      </c>
      <c r="F249" s="24">
        <f t="shared" si="20"/>
        <v>0</v>
      </c>
    </row>
    <row r="250" spans="1:45" x14ac:dyDescent="0.25">
      <c r="A250" t="str">
        <f t="shared" si="19"/>
        <v>VGK</v>
      </c>
      <c r="B250" s="14">
        <f>B$10</f>
        <v>4</v>
      </c>
      <c r="C250">
        <f>C$10</f>
        <v>5</v>
      </c>
      <c r="D250" s="14">
        <f>IF((ISNUMBER(SEARCH(A250,T245))),1,0)</f>
        <v>1</v>
      </c>
      <c r="E250" s="23">
        <v>1</v>
      </c>
      <c r="F250" s="24">
        <f t="shared" si="20"/>
        <v>20</v>
      </c>
    </row>
    <row r="251" spans="1:45" x14ac:dyDescent="0.25">
      <c r="A251" s="29" t="str">
        <f t="shared" si="19"/>
        <v>UTA</v>
      </c>
      <c r="B251" s="14">
        <f>B$11</f>
        <v>6</v>
      </c>
      <c r="C251">
        <f>C$11</f>
        <v>2</v>
      </c>
      <c r="D251" s="14">
        <f>IF((ISNUMBER(SEARCH(A251,T245))),1,0)</f>
        <v>0</v>
      </c>
      <c r="E251" s="23">
        <v>1</v>
      </c>
      <c r="F251" s="24">
        <f t="shared" si="20"/>
        <v>0</v>
      </c>
    </row>
    <row r="252" spans="1:45" x14ac:dyDescent="0.25">
      <c r="A252" s="32" t="str">
        <f t="shared" si="19"/>
        <v>EDM</v>
      </c>
      <c r="B252" s="14">
        <f>B$12</f>
        <v>5</v>
      </c>
      <c r="C252">
        <f>C$12</f>
        <v>2</v>
      </c>
      <c r="D252" s="14">
        <f>IF((ISNUMBER(SEARCH(A252,T245))),1,0)</f>
        <v>1</v>
      </c>
      <c r="E252" s="23">
        <v>2</v>
      </c>
      <c r="F252" s="24">
        <f t="shared" si="20"/>
        <v>20</v>
      </c>
    </row>
    <row r="253" spans="1:45" x14ac:dyDescent="0.25">
      <c r="A253" s="32" t="str">
        <f t="shared" si="19"/>
        <v>ANAH</v>
      </c>
      <c r="B253" s="14">
        <f>B$13</f>
        <v>7</v>
      </c>
      <c r="C253">
        <f>C$13</f>
        <v>4</v>
      </c>
      <c r="D253" s="14">
        <f>IF((ISNUMBER(SEARCH(A253,T245))),1,0)</f>
        <v>0</v>
      </c>
      <c r="E253" s="23">
        <v>1</v>
      </c>
      <c r="F253" s="24">
        <f t="shared" si="20"/>
        <v>0</v>
      </c>
    </row>
    <row r="254" spans="1:45" x14ac:dyDescent="0.25">
      <c r="A254" s="31" t="str">
        <f t="shared" si="19"/>
        <v>BUF</v>
      </c>
      <c r="B254" s="14">
        <f>F$4</f>
        <v>2</v>
      </c>
      <c r="C254">
        <f>G$4</f>
        <v>4</v>
      </c>
      <c r="D254" s="14">
        <f>IF((ISNUMBER(SEARCH(A254,T245))),1,0)</f>
        <v>0</v>
      </c>
      <c r="E254" s="23">
        <v>1</v>
      </c>
      <c r="F254" s="24">
        <f t="shared" si="20"/>
        <v>0</v>
      </c>
    </row>
    <row r="255" spans="1:45" x14ac:dyDescent="0.25">
      <c r="A255" s="31" t="str">
        <f t="shared" si="19"/>
        <v>BOS</v>
      </c>
      <c r="B255" s="14">
        <f>F$5</f>
        <v>5</v>
      </c>
      <c r="C255">
        <f>G$5</f>
        <v>2</v>
      </c>
      <c r="D255" s="14">
        <f>IF((ISNUMBER(SEARCH(A255,T245))),1,0)</f>
        <v>1</v>
      </c>
      <c r="E255" s="23">
        <v>1</v>
      </c>
      <c r="F255" s="24">
        <f t="shared" si="20"/>
        <v>10</v>
      </c>
    </row>
    <row r="256" spans="1:45" x14ac:dyDescent="0.25">
      <c r="A256" s="30" t="str">
        <f t="shared" si="19"/>
        <v>TBL</v>
      </c>
      <c r="B256" s="14">
        <f>F$6</f>
        <v>3</v>
      </c>
      <c r="C256">
        <f>G$6</f>
        <v>3</v>
      </c>
      <c r="D256" s="14">
        <f>IF((ISNUMBER(SEARCH(A256,T245))),1,0)</f>
        <v>0</v>
      </c>
      <c r="E256" s="23">
        <v>1</v>
      </c>
      <c r="F256" s="24">
        <f t="shared" si="20"/>
        <v>0</v>
      </c>
    </row>
    <row r="257" spans="1:45" x14ac:dyDescent="0.25">
      <c r="A257" s="30" t="str">
        <f t="shared" si="19"/>
        <v>MTL</v>
      </c>
      <c r="B257" s="14">
        <f>F$7</f>
        <v>4</v>
      </c>
      <c r="C257">
        <f>G$7</f>
        <v>4</v>
      </c>
      <c r="D257" s="14">
        <f>IF((ISNUMBER(SEARCH(A257,T245))),1,0)</f>
        <v>1</v>
      </c>
      <c r="E257" s="23">
        <v>1</v>
      </c>
      <c r="F257" s="24">
        <f t="shared" si="20"/>
        <v>16</v>
      </c>
    </row>
    <row r="258" spans="1:45" x14ac:dyDescent="0.25">
      <c r="A258" s="31" t="str">
        <f t="shared" si="19"/>
        <v>CAR</v>
      </c>
      <c r="B258" s="14">
        <f>F$10</f>
        <v>1</v>
      </c>
      <c r="C258">
        <f>G$10</f>
        <v>6</v>
      </c>
      <c r="D258" s="14">
        <f>IF((ISNUMBER(SEARCH(A258,T245))),1,0)</f>
        <v>1</v>
      </c>
      <c r="E258" s="23">
        <v>1</v>
      </c>
      <c r="F258" s="24">
        <f t="shared" si="20"/>
        <v>6</v>
      </c>
    </row>
    <row r="259" spans="1:45" x14ac:dyDescent="0.25">
      <c r="A259" s="36" t="str">
        <f t="shared" si="19"/>
        <v>OTT</v>
      </c>
      <c r="B259" s="14">
        <f>F$11</f>
        <v>6</v>
      </c>
      <c r="C259">
        <f>G$11</f>
        <v>0</v>
      </c>
      <c r="D259" s="14">
        <f>IF((ISNUMBER(SEARCH(A259,T245))),1,0)</f>
        <v>0</v>
      </c>
      <c r="E259" s="23">
        <v>1</v>
      </c>
      <c r="F259" s="24">
        <f t="shared" si="20"/>
        <v>0</v>
      </c>
    </row>
    <row r="260" spans="1:45" x14ac:dyDescent="0.25">
      <c r="A260" s="30" t="str">
        <f t="shared" si="19"/>
        <v>PIT</v>
      </c>
      <c r="B260" s="14">
        <f>F$12</f>
        <v>7</v>
      </c>
      <c r="C260">
        <f>G$12</f>
        <v>2</v>
      </c>
      <c r="D260" s="14">
        <f>IF((ISNUMBER(SEARCH(A260,T245))),1,0)</f>
        <v>1</v>
      </c>
      <c r="E260" s="23">
        <v>1</v>
      </c>
      <c r="F260" s="24">
        <f t="shared" si="20"/>
        <v>14</v>
      </c>
    </row>
    <row r="261" spans="1:45" x14ac:dyDescent="0.25">
      <c r="A261" t="str">
        <f t="shared" si="19"/>
        <v>PHI</v>
      </c>
      <c r="B261" s="14">
        <f>F$13</f>
        <v>8</v>
      </c>
      <c r="C261">
        <f>G$13</f>
        <v>4</v>
      </c>
      <c r="D261" s="14">
        <f>IF((ISNUMBER(SEARCH(A261,T245))),1,0)</f>
        <v>0</v>
      </c>
      <c r="E261" s="23">
        <v>1</v>
      </c>
      <c r="F261" s="24">
        <f t="shared" si="20"/>
        <v>0</v>
      </c>
    </row>
    <row r="262" spans="1:45" x14ac:dyDescent="0.25">
      <c r="C262" t="s">
        <v>18</v>
      </c>
      <c r="D262" s="14">
        <f>COUNTIF(D246:D261, 1)</f>
        <v>8</v>
      </c>
      <c r="E262" t="s">
        <v>19</v>
      </c>
      <c r="F262" s="24">
        <f>SUM(F246:F261)</f>
        <v>90</v>
      </c>
    </row>
    <row r="263" spans="1:45" x14ac:dyDescent="0.25">
      <c r="A263" s="1"/>
      <c r="D263" t="s">
        <v>8</v>
      </c>
      <c r="E263" s="14" t="s">
        <v>21</v>
      </c>
      <c r="F263" s="2">
        <f>VLOOKUP(E263,$I$3:$J$30,2,FALSE)</f>
        <v>6</v>
      </c>
    </row>
    <row r="264" spans="1:45" x14ac:dyDescent="0.25">
      <c r="A264" s="1"/>
      <c r="D264" t="s">
        <v>9</v>
      </c>
      <c r="E264" t="str">
        <f>S245</f>
        <v>Edmonton</v>
      </c>
      <c r="F264" s="24">
        <v>0</v>
      </c>
    </row>
    <row r="265" spans="1:45" ht="15.75" thickBot="1" x14ac:dyDescent="0.3">
      <c r="A265" s="3"/>
      <c r="B265" s="4"/>
      <c r="C265" s="4"/>
      <c r="D265" s="15"/>
      <c r="E265" s="4" t="s">
        <v>6</v>
      </c>
      <c r="F265" s="25">
        <f>SUM(F262:F264)</f>
        <v>96</v>
      </c>
    </row>
    <row r="267" spans="1:45" ht="15.75" thickBot="1" x14ac:dyDescent="0.3"/>
    <row r="268" spans="1:45" ht="39.75" thickBot="1" x14ac:dyDescent="0.3">
      <c r="A268" s="18" t="s">
        <v>5</v>
      </c>
      <c r="B268" s="27" t="str">
        <f>P268</f>
        <v>Skidmark</v>
      </c>
      <c r="C268" s="19" t="s">
        <v>2</v>
      </c>
      <c r="D268" s="20" t="s">
        <v>13</v>
      </c>
      <c r="E268" s="21" t="s">
        <v>4</v>
      </c>
      <c r="F268" s="22" t="s">
        <v>12</v>
      </c>
      <c r="N268" s="48">
        <v>46130.128159722219</v>
      </c>
      <c r="O268" s="8" t="s">
        <v>149</v>
      </c>
      <c r="P268" s="8" t="s">
        <v>150</v>
      </c>
      <c r="Q268" s="8" t="s">
        <v>40</v>
      </c>
      <c r="R268" s="8" t="s">
        <v>151</v>
      </c>
      <c r="S268" s="8" t="s">
        <v>152</v>
      </c>
      <c r="T268" s="9" t="s">
        <v>117</v>
      </c>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row>
    <row r="269" spans="1:45" x14ac:dyDescent="0.25">
      <c r="A269" s="33" t="str">
        <f>$A246</f>
        <v>COL</v>
      </c>
      <c r="B269" s="14">
        <f>B$4</f>
        <v>1</v>
      </c>
      <c r="C269">
        <f>C$4</f>
        <v>5</v>
      </c>
      <c r="D269" s="14">
        <f>IF((ISNUMBER(SEARCH(A269,T268))),1,0)</f>
        <v>1</v>
      </c>
      <c r="E269" s="23">
        <v>1</v>
      </c>
      <c r="F269" s="24">
        <f>B269*C269*D269*E269</f>
        <v>5</v>
      </c>
    </row>
    <row r="270" spans="1:45" x14ac:dyDescent="0.25">
      <c r="A270" s="29" t="str">
        <f t="shared" ref="A270:A284" si="21">A247</f>
        <v>LAK</v>
      </c>
      <c r="B270" s="14">
        <f>B$5</f>
        <v>8</v>
      </c>
      <c r="C270">
        <f>C$5</f>
        <v>0</v>
      </c>
      <c r="D270" s="14">
        <f>IF((ISNUMBER(SEARCH(A270,T268))),1,0)</f>
        <v>0</v>
      </c>
      <c r="E270" s="23">
        <v>1</v>
      </c>
      <c r="F270" s="24">
        <f t="shared" ref="F270:F284" si="22">B270*C270*D270*E270</f>
        <v>0</v>
      </c>
    </row>
    <row r="271" spans="1:45" x14ac:dyDescent="0.25">
      <c r="A271" s="32" t="str">
        <f t="shared" si="21"/>
        <v>Dal</v>
      </c>
      <c r="B271" s="14">
        <f>B$6</f>
        <v>2</v>
      </c>
      <c r="C271">
        <f>C$6</f>
        <v>2</v>
      </c>
      <c r="D271" s="14">
        <f>IF((ISNUMBER(SEARCH(A271,T268))),1,0)</f>
        <v>1</v>
      </c>
      <c r="E271" s="23">
        <v>1</v>
      </c>
      <c r="F271" s="24">
        <f t="shared" si="22"/>
        <v>4</v>
      </c>
    </row>
    <row r="272" spans="1:45" x14ac:dyDescent="0.25">
      <c r="A272" s="29" t="str">
        <f t="shared" si="21"/>
        <v>MIN</v>
      </c>
      <c r="B272" s="14">
        <f>B$7</f>
        <v>3</v>
      </c>
      <c r="C272">
        <f>C$7</f>
        <v>4</v>
      </c>
      <c r="D272" s="14">
        <f>IF((ISNUMBER(SEARCH(A272,T268))),1,0)</f>
        <v>0</v>
      </c>
      <c r="E272" s="23">
        <v>1</v>
      </c>
      <c r="F272" s="24">
        <f t="shared" si="22"/>
        <v>0</v>
      </c>
    </row>
    <row r="273" spans="1:6" x14ac:dyDescent="0.25">
      <c r="A273" t="str">
        <f t="shared" si="21"/>
        <v>VGK</v>
      </c>
      <c r="B273" s="14">
        <f>B$10</f>
        <v>4</v>
      </c>
      <c r="C273">
        <f>C$10</f>
        <v>5</v>
      </c>
      <c r="D273" s="14">
        <f>IF((ISNUMBER(SEARCH(A273,T268))),1,0)</f>
        <v>1</v>
      </c>
      <c r="E273" s="23">
        <v>1</v>
      </c>
      <c r="F273" s="24">
        <f t="shared" si="22"/>
        <v>20</v>
      </c>
    </row>
    <row r="274" spans="1:6" x14ac:dyDescent="0.25">
      <c r="A274" s="29" t="str">
        <f t="shared" si="21"/>
        <v>UTA</v>
      </c>
      <c r="B274" s="14">
        <f>B$11</f>
        <v>6</v>
      </c>
      <c r="C274">
        <f>C$11</f>
        <v>2</v>
      </c>
      <c r="D274" s="14">
        <f>IF((ISNUMBER(SEARCH(A274,T268))),1,0)</f>
        <v>0</v>
      </c>
      <c r="E274" s="23">
        <v>1</v>
      </c>
      <c r="F274" s="24">
        <f t="shared" si="22"/>
        <v>0</v>
      </c>
    </row>
    <row r="275" spans="1:6" x14ac:dyDescent="0.25">
      <c r="A275" s="32" t="str">
        <f t="shared" si="21"/>
        <v>EDM</v>
      </c>
      <c r="B275" s="14">
        <f>B$12</f>
        <v>5</v>
      </c>
      <c r="C275">
        <f>C$12</f>
        <v>2</v>
      </c>
      <c r="D275" s="14">
        <f>IF((ISNUMBER(SEARCH(A275,T268))),1,0)</f>
        <v>1</v>
      </c>
      <c r="E275" s="23">
        <v>2</v>
      </c>
      <c r="F275" s="24">
        <f t="shared" si="22"/>
        <v>20</v>
      </c>
    </row>
    <row r="276" spans="1:6" x14ac:dyDescent="0.25">
      <c r="A276" s="32" t="str">
        <f t="shared" si="21"/>
        <v>ANAH</v>
      </c>
      <c r="B276" s="14">
        <f>B$13</f>
        <v>7</v>
      </c>
      <c r="C276">
        <f>C$13</f>
        <v>4</v>
      </c>
      <c r="D276" s="14">
        <f>IF((ISNUMBER(SEARCH(A276,T268))),1,0)</f>
        <v>0</v>
      </c>
      <c r="E276" s="23">
        <v>1</v>
      </c>
      <c r="F276" s="24">
        <f t="shared" si="22"/>
        <v>0</v>
      </c>
    </row>
    <row r="277" spans="1:6" x14ac:dyDescent="0.25">
      <c r="A277" s="31" t="str">
        <f t="shared" si="21"/>
        <v>BUF</v>
      </c>
      <c r="B277" s="14">
        <f>F$4</f>
        <v>2</v>
      </c>
      <c r="C277">
        <f>G$4</f>
        <v>4</v>
      </c>
      <c r="D277" s="14">
        <f>IF((ISNUMBER(SEARCH(A277,T268))),1,0)</f>
        <v>1</v>
      </c>
      <c r="E277" s="23">
        <v>1</v>
      </c>
      <c r="F277" s="24">
        <f t="shared" si="22"/>
        <v>8</v>
      </c>
    </row>
    <row r="278" spans="1:6" x14ac:dyDescent="0.25">
      <c r="A278" s="31" t="str">
        <f t="shared" si="21"/>
        <v>BOS</v>
      </c>
      <c r="B278" s="14">
        <f>F$5</f>
        <v>5</v>
      </c>
      <c r="C278">
        <f>G$5</f>
        <v>2</v>
      </c>
      <c r="D278" s="14">
        <f>IF((ISNUMBER(SEARCH(A278,T268))),1,0)</f>
        <v>0</v>
      </c>
      <c r="E278" s="23">
        <v>1</v>
      </c>
      <c r="F278" s="24">
        <f t="shared" si="22"/>
        <v>0</v>
      </c>
    </row>
    <row r="279" spans="1:6" x14ac:dyDescent="0.25">
      <c r="A279" s="30" t="str">
        <f t="shared" si="21"/>
        <v>TBL</v>
      </c>
      <c r="B279" s="14">
        <f>F$6</f>
        <v>3</v>
      </c>
      <c r="C279">
        <f>G$6</f>
        <v>3</v>
      </c>
      <c r="D279" s="14">
        <f>IF((ISNUMBER(SEARCH(A279,T268))),1,0)</f>
        <v>0</v>
      </c>
      <c r="E279" s="23">
        <v>1</v>
      </c>
      <c r="F279" s="24">
        <f t="shared" si="22"/>
        <v>0</v>
      </c>
    </row>
    <row r="280" spans="1:6" x14ac:dyDescent="0.25">
      <c r="A280" s="30" t="str">
        <f t="shared" si="21"/>
        <v>MTL</v>
      </c>
      <c r="B280" s="14">
        <f>F$7</f>
        <v>4</v>
      </c>
      <c r="C280">
        <f>G$7</f>
        <v>4</v>
      </c>
      <c r="D280" s="14">
        <f>IF((ISNUMBER(SEARCH(A280,T268))),1,0)</f>
        <v>1</v>
      </c>
      <c r="E280" s="23">
        <v>1</v>
      </c>
      <c r="F280" s="24">
        <f t="shared" si="22"/>
        <v>16</v>
      </c>
    </row>
    <row r="281" spans="1:6" x14ac:dyDescent="0.25">
      <c r="A281" s="31" t="str">
        <f t="shared" si="21"/>
        <v>CAR</v>
      </c>
      <c r="B281" s="14">
        <f>F$10</f>
        <v>1</v>
      </c>
      <c r="C281">
        <f>G$10</f>
        <v>6</v>
      </c>
      <c r="D281" s="14">
        <f>IF((ISNUMBER(SEARCH(A281,T268))),1,0)</f>
        <v>1</v>
      </c>
      <c r="E281" s="23">
        <v>1</v>
      </c>
      <c r="F281" s="24">
        <f t="shared" si="22"/>
        <v>6</v>
      </c>
    </row>
    <row r="282" spans="1:6" x14ac:dyDescent="0.25">
      <c r="A282" s="36" t="str">
        <f t="shared" si="21"/>
        <v>OTT</v>
      </c>
      <c r="B282" s="14">
        <f>F$11</f>
        <v>6</v>
      </c>
      <c r="C282">
        <f>G$11</f>
        <v>0</v>
      </c>
      <c r="D282" s="14">
        <f>IF((ISNUMBER(SEARCH(A282,T268))),1,0)</f>
        <v>0</v>
      </c>
      <c r="E282" s="23">
        <v>1</v>
      </c>
      <c r="F282" s="24">
        <f t="shared" si="22"/>
        <v>0</v>
      </c>
    </row>
    <row r="283" spans="1:6" x14ac:dyDescent="0.25">
      <c r="A283" s="30" t="str">
        <f t="shared" si="21"/>
        <v>PIT</v>
      </c>
      <c r="B283" s="14">
        <f>F$12</f>
        <v>7</v>
      </c>
      <c r="C283">
        <f>G$12</f>
        <v>2</v>
      </c>
      <c r="D283" s="14">
        <f>IF((ISNUMBER(SEARCH(A283,T268))),1,0)</f>
        <v>1</v>
      </c>
      <c r="E283" s="23">
        <v>1</v>
      </c>
      <c r="F283" s="24">
        <f t="shared" si="22"/>
        <v>14</v>
      </c>
    </row>
    <row r="284" spans="1:6" x14ac:dyDescent="0.25">
      <c r="A284" t="str">
        <f t="shared" si="21"/>
        <v>PHI</v>
      </c>
      <c r="B284" s="14">
        <f>F$13</f>
        <v>8</v>
      </c>
      <c r="C284">
        <f>G$13</f>
        <v>4</v>
      </c>
      <c r="D284" s="14">
        <f>IF((ISNUMBER(SEARCH(A284,T268))),1,0)</f>
        <v>0</v>
      </c>
      <c r="E284" s="23">
        <v>1</v>
      </c>
      <c r="F284" s="24">
        <f t="shared" si="22"/>
        <v>0</v>
      </c>
    </row>
    <row r="285" spans="1:6" x14ac:dyDescent="0.25">
      <c r="C285" t="s">
        <v>18</v>
      </c>
      <c r="D285" s="14">
        <f>COUNTIF(D269:D284, 1)</f>
        <v>8</v>
      </c>
      <c r="E285" t="s">
        <v>19</v>
      </c>
      <c r="F285" s="24">
        <f>SUM(F269:F284)</f>
        <v>93</v>
      </c>
    </row>
    <row r="286" spans="1:6" x14ac:dyDescent="0.25">
      <c r="A286" s="1"/>
      <c r="D286" t="s">
        <v>8</v>
      </c>
      <c r="E286" s="14" t="s">
        <v>40</v>
      </c>
      <c r="F286" s="2">
        <f>VLOOKUP(E286,$I$3:$J$30,2,FALSE)</f>
        <v>7</v>
      </c>
    </row>
    <row r="287" spans="1:6" x14ac:dyDescent="0.25">
      <c r="A287" s="1"/>
      <c r="D287" t="s">
        <v>9</v>
      </c>
      <c r="E287" t="str">
        <f>S268</f>
        <v>Colorado avalanche</v>
      </c>
      <c r="F287" s="24">
        <v>0</v>
      </c>
    </row>
    <row r="288" spans="1:6" ht="15.75" thickBot="1" x14ac:dyDescent="0.3">
      <c r="A288" s="3"/>
      <c r="B288" s="4"/>
      <c r="C288" s="4"/>
      <c r="D288" s="15"/>
      <c r="E288" s="4" t="s">
        <v>6</v>
      </c>
      <c r="F288" s="25">
        <f>SUM(F285:F287)</f>
        <v>100</v>
      </c>
    </row>
    <row r="290" spans="1:45" ht="15.75" thickBot="1" x14ac:dyDescent="0.3"/>
    <row r="291" spans="1:45" ht="27" customHeight="1" thickBot="1" x14ac:dyDescent="0.3">
      <c r="A291" s="18" t="s">
        <v>5</v>
      </c>
      <c r="B291" s="27" t="str">
        <f>P291</f>
        <v>Grandpa</v>
      </c>
      <c r="C291" s="19" t="s">
        <v>2</v>
      </c>
      <c r="D291" s="20" t="s">
        <v>13</v>
      </c>
      <c r="E291" s="21" t="s">
        <v>4</v>
      </c>
      <c r="F291" s="22" t="s">
        <v>12</v>
      </c>
      <c r="G291" s="34"/>
      <c r="H291" s="34"/>
      <c r="I291" s="34"/>
      <c r="J291" s="34"/>
      <c r="K291" s="34"/>
      <c r="L291" s="34"/>
      <c r="N291" s="48">
        <v>46130.402118055557</v>
      </c>
      <c r="O291" s="8" t="s">
        <v>153</v>
      </c>
      <c r="P291" s="8" t="s">
        <v>154</v>
      </c>
      <c r="Q291" s="8" t="s">
        <v>155</v>
      </c>
      <c r="R291" s="8" t="s">
        <v>124</v>
      </c>
      <c r="S291" s="8" t="s">
        <v>55</v>
      </c>
      <c r="T291" s="9" t="s">
        <v>141</v>
      </c>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row>
    <row r="292" spans="1:45" x14ac:dyDescent="0.25">
      <c r="A292" s="33" t="str">
        <f>$A269</f>
        <v>COL</v>
      </c>
      <c r="B292" s="14">
        <f>B$4</f>
        <v>1</v>
      </c>
      <c r="C292">
        <f>C$4</f>
        <v>5</v>
      </c>
      <c r="D292" s="14">
        <f>IF((ISNUMBER(SEARCH(A292,T291))),1,0)</f>
        <v>1</v>
      </c>
      <c r="E292" s="23">
        <v>1</v>
      </c>
      <c r="F292" s="24">
        <f>B292*C292*D292*E292</f>
        <v>5</v>
      </c>
    </row>
    <row r="293" spans="1:45" x14ac:dyDescent="0.25">
      <c r="A293" s="29" t="str">
        <f t="shared" ref="A293:A307" si="23">A270</f>
        <v>LAK</v>
      </c>
      <c r="B293" s="14">
        <f>B$5</f>
        <v>8</v>
      </c>
      <c r="C293">
        <f>C$5</f>
        <v>0</v>
      </c>
      <c r="D293" s="14">
        <f>IF((ISNUMBER(SEARCH(A293,T291))),1,0)</f>
        <v>0</v>
      </c>
      <c r="E293" s="23">
        <v>1</v>
      </c>
      <c r="F293" s="24">
        <f t="shared" ref="F293:F307" si="24">B293*C293*D293*E293</f>
        <v>0</v>
      </c>
    </row>
    <row r="294" spans="1:45" x14ac:dyDescent="0.25">
      <c r="A294" s="32" t="str">
        <f t="shared" si="23"/>
        <v>Dal</v>
      </c>
      <c r="B294" s="14">
        <f>B$6</f>
        <v>2</v>
      </c>
      <c r="C294">
        <f>C$6</f>
        <v>2</v>
      </c>
      <c r="D294" s="14">
        <f>IF((ISNUMBER(SEARCH(A294,T291))),1,0)</f>
        <v>1</v>
      </c>
      <c r="E294" s="23">
        <v>1</v>
      </c>
      <c r="F294" s="24">
        <f t="shared" si="24"/>
        <v>4</v>
      </c>
    </row>
    <row r="295" spans="1:45" x14ac:dyDescent="0.25">
      <c r="A295" s="29" t="str">
        <f t="shared" si="23"/>
        <v>MIN</v>
      </c>
      <c r="B295" s="14">
        <f>B$7</f>
        <v>3</v>
      </c>
      <c r="C295">
        <f>C$7</f>
        <v>4</v>
      </c>
      <c r="D295" s="14">
        <f>IF((ISNUMBER(SEARCH(A295,T291))),1,0)</f>
        <v>0</v>
      </c>
      <c r="E295" s="23">
        <v>1</v>
      </c>
      <c r="F295" s="24">
        <f t="shared" si="24"/>
        <v>0</v>
      </c>
    </row>
    <row r="296" spans="1:45" x14ac:dyDescent="0.25">
      <c r="A296" t="str">
        <f t="shared" si="23"/>
        <v>VGK</v>
      </c>
      <c r="B296" s="14">
        <f>B$10</f>
        <v>4</v>
      </c>
      <c r="C296">
        <f>C$10</f>
        <v>5</v>
      </c>
      <c r="D296" s="14">
        <f>IF((ISNUMBER(SEARCH(A296,T291))),1,0)</f>
        <v>1</v>
      </c>
      <c r="E296" s="23">
        <v>1</v>
      </c>
      <c r="F296" s="24">
        <f t="shared" si="24"/>
        <v>20</v>
      </c>
    </row>
    <row r="297" spans="1:45" x14ac:dyDescent="0.25">
      <c r="A297" s="29" t="str">
        <f t="shared" si="23"/>
        <v>UTA</v>
      </c>
      <c r="B297" s="14">
        <f>B$11</f>
        <v>6</v>
      </c>
      <c r="C297">
        <f>C$11</f>
        <v>2</v>
      </c>
      <c r="D297" s="14">
        <f>IF((ISNUMBER(SEARCH(A297,T291))),1,0)</f>
        <v>0</v>
      </c>
      <c r="E297" s="23">
        <v>1</v>
      </c>
      <c r="F297" s="24">
        <f t="shared" si="24"/>
        <v>0</v>
      </c>
    </row>
    <row r="298" spans="1:45" x14ac:dyDescent="0.25">
      <c r="A298" s="32" t="str">
        <f t="shared" si="23"/>
        <v>EDM</v>
      </c>
      <c r="B298" s="14">
        <f>B$12</f>
        <v>5</v>
      </c>
      <c r="C298">
        <f>C$12</f>
        <v>2</v>
      </c>
      <c r="D298" s="14">
        <f>IF((ISNUMBER(SEARCH(A298,T291))),1,0)</f>
        <v>1</v>
      </c>
      <c r="E298" s="23">
        <v>1</v>
      </c>
      <c r="F298" s="24">
        <f t="shared" si="24"/>
        <v>10</v>
      </c>
    </row>
    <row r="299" spans="1:45" x14ac:dyDescent="0.25">
      <c r="A299" s="32" t="str">
        <f t="shared" si="23"/>
        <v>ANAH</v>
      </c>
      <c r="B299" s="14">
        <f>B$13</f>
        <v>7</v>
      </c>
      <c r="C299">
        <f>C$13</f>
        <v>4</v>
      </c>
      <c r="D299" s="14">
        <f>IF((ISNUMBER(SEARCH(A299,T291))),1,0)</f>
        <v>0</v>
      </c>
      <c r="E299" s="23">
        <v>1</v>
      </c>
      <c r="F299" s="24">
        <f t="shared" si="24"/>
        <v>0</v>
      </c>
    </row>
    <row r="300" spans="1:45" x14ac:dyDescent="0.25">
      <c r="A300" s="31" t="str">
        <f t="shared" si="23"/>
        <v>BUF</v>
      </c>
      <c r="B300" s="14">
        <f>F$4</f>
        <v>2</v>
      </c>
      <c r="C300">
        <f>G$4</f>
        <v>4</v>
      </c>
      <c r="D300" s="14">
        <f>IF((ISNUMBER(SEARCH(A300,T291))),1,0)</f>
        <v>1</v>
      </c>
      <c r="E300" s="23">
        <v>1</v>
      </c>
      <c r="F300" s="24">
        <f t="shared" si="24"/>
        <v>8</v>
      </c>
    </row>
    <row r="301" spans="1:45" x14ac:dyDescent="0.25">
      <c r="A301" s="31" t="str">
        <f t="shared" si="23"/>
        <v>BOS</v>
      </c>
      <c r="B301" s="14">
        <f>F$5</f>
        <v>5</v>
      </c>
      <c r="C301">
        <f>G$5</f>
        <v>2</v>
      </c>
      <c r="D301" s="14">
        <f>IF((ISNUMBER(SEARCH(A301,T291))),1,0)</f>
        <v>0</v>
      </c>
      <c r="E301" s="23">
        <v>1</v>
      </c>
      <c r="F301" s="24">
        <f t="shared" si="24"/>
        <v>0</v>
      </c>
    </row>
    <row r="302" spans="1:45" x14ac:dyDescent="0.25">
      <c r="A302" s="30" t="str">
        <f t="shared" si="23"/>
        <v>TBL</v>
      </c>
      <c r="B302" s="14">
        <f>F$6</f>
        <v>3</v>
      </c>
      <c r="C302">
        <f>G$6</f>
        <v>3</v>
      </c>
      <c r="D302" s="14">
        <f>IF((ISNUMBER(SEARCH(A302,T291))),1,0)</f>
        <v>0</v>
      </c>
      <c r="E302" s="23">
        <v>1</v>
      </c>
      <c r="F302" s="24">
        <f t="shared" si="24"/>
        <v>0</v>
      </c>
    </row>
    <row r="303" spans="1:45" x14ac:dyDescent="0.25">
      <c r="A303" s="30" t="str">
        <f t="shared" si="23"/>
        <v>MTL</v>
      </c>
      <c r="B303" s="14">
        <f>F$7</f>
        <v>4</v>
      </c>
      <c r="C303">
        <f>G$7</f>
        <v>4</v>
      </c>
      <c r="D303" s="14">
        <f>IF((ISNUMBER(SEARCH(A303,T291))),1,0)</f>
        <v>1</v>
      </c>
      <c r="E303" s="23">
        <v>1</v>
      </c>
      <c r="F303" s="24">
        <f t="shared" si="24"/>
        <v>16</v>
      </c>
    </row>
    <row r="304" spans="1:45" x14ac:dyDescent="0.25">
      <c r="A304" s="31" t="str">
        <f t="shared" si="23"/>
        <v>CAR</v>
      </c>
      <c r="B304" s="14">
        <f>F$10</f>
        <v>1</v>
      </c>
      <c r="C304">
        <f>G$10</f>
        <v>6</v>
      </c>
      <c r="D304" s="14">
        <f>IF((ISNUMBER(SEARCH(A304,T291))),1,0)</f>
        <v>0</v>
      </c>
      <c r="E304" s="23">
        <v>1</v>
      </c>
      <c r="F304" s="24">
        <f t="shared" si="24"/>
        <v>0</v>
      </c>
    </row>
    <row r="305" spans="1:45" x14ac:dyDescent="0.25">
      <c r="A305" s="36" t="str">
        <f t="shared" si="23"/>
        <v>OTT</v>
      </c>
      <c r="B305" s="14">
        <f>F$11</f>
        <v>6</v>
      </c>
      <c r="C305">
        <f>G$11</f>
        <v>0</v>
      </c>
      <c r="D305" s="14">
        <f>IF((ISNUMBER(SEARCH(A305,T291))),1,0)</f>
        <v>1</v>
      </c>
      <c r="E305" s="23">
        <v>1</v>
      </c>
      <c r="F305" s="24">
        <f t="shared" si="24"/>
        <v>0</v>
      </c>
    </row>
    <row r="306" spans="1:45" x14ac:dyDescent="0.25">
      <c r="A306" s="30" t="str">
        <f t="shared" si="23"/>
        <v>PIT</v>
      </c>
      <c r="B306" s="14">
        <f>F$12</f>
        <v>7</v>
      </c>
      <c r="C306">
        <f>G$12</f>
        <v>2</v>
      </c>
      <c r="D306" s="14">
        <f>IF((ISNUMBER(SEARCH(A306,T291))),1,0)</f>
        <v>1</v>
      </c>
      <c r="E306" s="23">
        <v>2</v>
      </c>
      <c r="F306" s="24">
        <f t="shared" si="24"/>
        <v>28</v>
      </c>
    </row>
    <row r="307" spans="1:45" x14ac:dyDescent="0.25">
      <c r="A307" t="str">
        <f t="shared" si="23"/>
        <v>PHI</v>
      </c>
      <c r="B307" s="14">
        <f>F$13</f>
        <v>8</v>
      </c>
      <c r="C307">
        <f>G$13</f>
        <v>4</v>
      </c>
      <c r="D307" s="14">
        <f>IF((ISNUMBER(SEARCH(A307,T291))),1,0)</f>
        <v>0</v>
      </c>
      <c r="E307" s="23">
        <v>1</v>
      </c>
      <c r="F307" s="24">
        <f t="shared" si="24"/>
        <v>0</v>
      </c>
    </row>
    <row r="308" spans="1:45" x14ac:dyDescent="0.25">
      <c r="C308" t="s">
        <v>18</v>
      </c>
      <c r="D308" s="14">
        <f>COUNTIF(D292:D307, 1)</f>
        <v>8</v>
      </c>
      <c r="E308" t="s">
        <v>19</v>
      </c>
      <c r="F308" s="24">
        <f>SUM(F292:F307)</f>
        <v>91</v>
      </c>
    </row>
    <row r="309" spans="1:45" x14ac:dyDescent="0.25">
      <c r="A309" s="1"/>
      <c r="D309" t="s">
        <v>8</v>
      </c>
      <c r="E309" s="14" t="s">
        <v>113</v>
      </c>
      <c r="F309" s="2">
        <f>VLOOKUP(E309,$I$3:$J$30,2,FALSE)</f>
        <v>6</v>
      </c>
    </row>
    <row r="310" spans="1:45" x14ac:dyDescent="0.25">
      <c r="A310" s="1"/>
      <c r="D310" t="s">
        <v>9</v>
      </c>
      <c r="E310" t="str">
        <f>S291</f>
        <v>Colorado</v>
      </c>
      <c r="F310" s="24">
        <v>0</v>
      </c>
    </row>
    <row r="311" spans="1:45" ht="15.75" thickBot="1" x14ac:dyDescent="0.3">
      <c r="A311" s="3"/>
      <c r="B311" s="4"/>
      <c r="C311" s="4"/>
      <c r="D311" s="15"/>
      <c r="E311" s="4" t="s">
        <v>6</v>
      </c>
      <c r="F311" s="25">
        <f>SUM(F308:F310)</f>
        <v>97</v>
      </c>
    </row>
    <row r="313" spans="1:45" ht="15.75" thickBot="1" x14ac:dyDescent="0.3"/>
    <row r="314" spans="1:45" ht="21.75" customHeight="1" thickBot="1" x14ac:dyDescent="0.3">
      <c r="A314" s="18" t="s">
        <v>5</v>
      </c>
      <c r="B314" s="27" t="str">
        <f>P314</f>
        <v>Zach C</v>
      </c>
      <c r="C314" s="19" t="s">
        <v>2</v>
      </c>
      <c r="D314" s="20" t="s">
        <v>13</v>
      </c>
      <c r="E314" s="21" t="s">
        <v>4</v>
      </c>
      <c r="F314" s="22" t="s">
        <v>12</v>
      </c>
      <c r="N314" s="48">
        <v>46130.407696759263</v>
      </c>
      <c r="O314" s="7">
        <v>7052626106</v>
      </c>
      <c r="P314" s="8" t="s">
        <v>156</v>
      </c>
      <c r="Q314" s="8" t="s">
        <v>78</v>
      </c>
      <c r="R314" s="8" t="s">
        <v>69</v>
      </c>
      <c r="S314" s="8" t="s">
        <v>69</v>
      </c>
      <c r="T314" s="9" t="s">
        <v>157</v>
      </c>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row>
    <row r="315" spans="1:45" x14ac:dyDescent="0.25">
      <c r="A315" s="33" t="str">
        <f>$A292</f>
        <v>COL</v>
      </c>
      <c r="B315" s="14">
        <f>B$4</f>
        <v>1</v>
      </c>
      <c r="C315">
        <f>C$4</f>
        <v>5</v>
      </c>
      <c r="D315" s="14">
        <f>IF((ISNUMBER(SEARCH(A315,T314))),1,0)</f>
        <v>0</v>
      </c>
      <c r="E315" s="23">
        <v>1</v>
      </c>
      <c r="F315" s="24">
        <f>B315*C315*D315*E315</f>
        <v>0</v>
      </c>
    </row>
    <row r="316" spans="1:45" x14ac:dyDescent="0.25">
      <c r="A316" s="29" t="str">
        <f t="shared" ref="A316:A330" si="25">A293</f>
        <v>LAK</v>
      </c>
      <c r="B316" s="14">
        <f>B$5</f>
        <v>8</v>
      </c>
      <c r="C316">
        <f>C$5</f>
        <v>0</v>
      </c>
      <c r="D316" s="14">
        <f>IF((ISNUMBER(SEARCH(A316,T314))),1,0)</f>
        <v>1</v>
      </c>
      <c r="E316" s="23">
        <v>1</v>
      </c>
      <c r="F316" s="24">
        <f t="shared" ref="F316:F330" si="26">B316*C316*D316*E316</f>
        <v>0</v>
      </c>
    </row>
    <row r="317" spans="1:45" x14ac:dyDescent="0.25">
      <c r="A317" s="32" t="str">
        <f t="shared" si="25"/>
        <v>Dal</v>
      </c>
      <c r="B317" s="14">
        <f>B$6</f>
        <v>2</v>
      </c>
      <c r="C317">
        <f>C$6</f>
        <v>2</v>
      </c>
      <c r="D317" s="14">
        <f>IF((ISNUMBER(SEARCH(A317,T314))),1,0)</f>
        <v>0</v>
      </c>
      <c r="E317" s="23">
        <v>1</v>
      </c>
      <c r="F317" s="24">
        <f t="shared" si="26"/>
        <v>0</v>
      </c>
    </row>
    <row r="318" spans="1:45" x14ac:dyDescent="0.25">
      <c r="A318" s="29" t="str">
        <f t="shared" si="25"/>
        <v>MIN</v>
      </c>
      <c r="B318" s="14">
        <f>B$7</f>
        <v>3</v>
      </c>
      <c r="C318">
        <f>C$7</f>
        <v>4</v>
      </c>
      <c r="D318" s="14">
        <f>IF((ISNUMBER(SEARCH(A318,T314))),1,0)</f>
        <v>1</v>
      </c>
      <c r="E318" s="23">
        <v>1</v>
      </c>
      <c r="F318" s="24">
        <f t="shared" si="26"/>
        <v>12</v>
      </c>
    </row>
    <row r="319" spans="1:45" x14ac:dyDescent="0.25">
      <c r="A319" t="str">
        <f t="shared" si="25"/>
        <v>VGK</v>
      </c>
      <c r="B319" s="14">
        <f>B$10</f>
        <v>4</v>
      </c>
      <c r="C319">
        <f>C$10</f>
        <v>5</v>
      </c>
      <c r="D319" s="14">
        <f>IF((ISNUMBER(SEARCH(A319,T314))),1,0)</f>
        <v>1</v>
      </c>
      <c r="E319" s="23">
        <v>1</v>
      </c>
      <c r="F319" s="24">
        <f t="shared" si="26"/>
        <v>20</v>
      </c>
    </row>
    <row r="320" spans="1:45" x14ac:dyDescent="0.25">
      <c r="A320" s="29" t="str">
        <f t="shared" si="25"/>
        <v>UTA</v>
      </c>
      <c r="B320" s="14">
        <f>B$11</f>
        <v>6</v>
      </c>
      <c r="C320">
        <f>C$11</f>
        <v>2</v>
      </c>
      <c r="D320" s="14">
        <f>IF((ISNUMBER(SEARCH(A320,T314))),1,0)</f>
        <v>0</v>
      </c>
      <c r="E320" s="23">
        <v>1</v>
      </c>
      <c r="F320" s="24">
        <f t="shared" si="26"/>
        <v>0</v>
      </c>
    </row>
    <row r="321" spans="1:6" x14ac:dyDescent="0.25">
      <c r="A321" s="32" t="str">
        <f t="shared" si="25"/>
        <v>EDM</v>
      </c>
      <c r="B321" s="14">
        <f>B$12</f>
        <v>5</v>
      </c>
      <c r="C321">
        <f>C$12</f>
        <v>2</v>
      </c>
      <c r="D321" s="14">
        <f>IF((ISNUMBER(SEARCH(A321,T314))),1,0)</f>
        <v>1</v>
      </c>
      <c r="E321" s="23">
        <v>1</v>
      </c>
      <c r="F321" s="24">
        <f t="shared" si="26"/>
        <v>10</v>
      </c>
    </row>
    <row r="322" spans="1:6" x14ac:dyDescent="0.25">
      <c r="A322" s="32" t="str">
        <f t="shared" si="25"/>
        <v>ANAH</v>
      </c>
      <c r="B322" s="14">
        <f>B$13</f>
        <v>7</v>
      </c>
      <c r="C322">
        <f>C$13</f>
        <v>4</v>
      </c>
      <c r="D322" s="14">
        <f>IF((ISNUMBER(SEARCH(A322,T314))),1,0)</f>
        <v>0</v>
      </c>
      <c r="E322" s="23">
        <v>1</v>
      </c>
      <c r="F322" s="24">
        <f t="shared" si="26"/>
        <v>0</v>
      </c>
    </row>
    <row r="323" spans="1:6" x14ac:dyDescent="0.25">
      <c r="A323" s="31" t="str">
        <f t="shared" si="25"/>
        <v>BUF</v>
      </c>
      <c r="B323" s="14">
        <f>F$4</f>
        <v>2</v>
      </c>
      <c r="C323">
        <f>G$4</f>
        <v>4</v>
      </c>
      <c r="D323" s="14">
        <f>IF((ISNUMBER(SEARCH(A323,T314))),1,0)</f>
        <v>1</v>
      </c>
      <c r="E323" s="23">
        <v>1</v>
      </c>
      <c r="F323" s="24">
        <f t="shared" si="26"/>
        <v>8</v>
      </c>
    </row>
    <row r="324" spans="1:6" x14ac:dyDescent="0.25">
      <c r="A324" s="31" t="str">
        <f t="shared" si="25"/>
        <v>BOS</v>
      </c>
      <c r="B324" s="14">
        <f>F$5</f>
        <v>5</v>
      </c>
      <c r="C324">
        <f>G$5</f>
        <v>2</v>
      </c>
      <c r="D324" s="14">
        <f>IF((ISNUMBER(SEARCH(A324,T314))),1,0)</f>
        <v>0</v>
      </c>
      <c r="E324" s="23">
        <v>1</v>
      </c>
      <c r="F324" s="24">
        <f t="shared" si="26"/>
        <v>0</v>
      </c>
    </row>
    <row r="325" spans="1:6" x14ac:dyDescent="0.25">
      <c r="A325" s="30" t="str">
        <f t="shared" si="25"/>
        <v>TBL</v>
      </c>
      <c r="B325" s="14">
        <f>F$6</f>
        <v>3</v>
      </c>
      <c r="C325">
        <f>G$6</f>
        <v>3</v>
      </c>
      <c r="D325" s="14">
        <f>IF((ISNUMBER(SEARCH(A325,T314))),1,0)</f>
        <v>0</v>
      </c>
      <c r="E325" s="23">
        <v>1</v>
      </c>
      <c r="F325" s="24">
        <f t="shared" si="26"/>
        <v>0</v>
      </c>
    </row>
    <row r="326" spans="1:6" x14ac:dyDescent="0.25">
      <c r="A326" s="30" t="str">
        <f t="shared" si="25"/>
        <v>MTL</v>
      </c>
      <c r="B326" s="14">
        <f>F$7</f>
        <v>4</v>
      </c>
      <c r="C326">
        <f>G$7</f>
        <v>4</v>
      </c>
      <c r="D326" s="14">
        <f>IF((ISNUMBER(SEARCH(A326,T314))),1,0)</f>
        <v>1</v>
      </c>
      <c r="E326" s="23">
        <v>2</v>
      </c>
      <c r="F326" s="24">
        <f t="shared" si="26"/>
        <v>32</v>
      </c>
    </row>
    <row r="327" spans="1:6" x14ac:dyDescent="0.25">
      <c r="A327" s="31" t="str">
        <f t="shared" si="25"/>
        <v>CAR</v>
      </c>
      <c r="B327" s="14">
        <f>F$10</f>
        <v>1</v>
      </c>
      <c r="C327">
        <f>G$10</f>
        <v>6</v>
      </c>
      <c r="D327" s="14">
        <f>IF((ISNUMBER(SEARCH(A327,T314))),1,0)</f>
        <v>0</v>
      </c>
      <c r="E327" s="23">
        <v>1</v>
      </c>
      <c r="F327" s="24">
        <f t="shared" si="26"/>
        <v>0</v>
      </c>
    </row>
    <row r="328" spans="1:6" x14ac:dyDescent="0.25">
      <c r="A328" s="36" t="str">
        <f t="shared" si="25"/>
        <v>OTT</v>
      </c>
      <c r="B328" s="14">
        <f>F$11</f>
        <v>6</v>
      </c>
      <c r="C328">
        <f>G$11</f>
        <v>0</v>
      </c>
      <c r="D328" s="14">
        <f>IF((ISNUMBER(SEARCH(A328,T314))),1,0)</f>
        <v>1</v>
      </c>
      <c r="E328" s="23">
        <v>1</v>
      </c>
      <c r="F328" s="24">
        <f t="shared" si="26"/>
        <v>0</v>
      </c>
    </row>
    <row r="329" spans="1:6" x14ac:dyDescent="0.25">
      <c r="A329" s="30" t="str">
        <f t="shared" si="25"/>
        <v>PIT</v>
      </c>
      <c r="B329" s="14">
        <f>F$12</f>
        <v>7</v>
      </c>
      <c r="C329">
        <f>G$12</f>
        <v>2</v>
      </c>
      <c r="D329" s="14">
        <f>IF((ISNUMBER(SEARCH(A329,T314))),1,0)</f>
        <v>1</v>
      </c>
      <c r="E329" s="23">
        <v>1</v>
      </c>
      <c r="F329" s="24">
        <f t="shared" si="26"/>
        <v>14</v>
      </c>
    </row>
    <row r="330" spans="1:6" x14ac:dyDescent="0.25">
      <c r="A330" t="str">
        <f t="shared" si="25"/>
        <v>PHI</v>
      </c>
      <c r="B330" s="14">
        <f>F$13</f>
        <v>8</v>
      </c>
      <c r="C330">
        <f>G$13</f>
        <v>4</v>
      </c>
      <c r="D330" s="14">
        <f>IF((ISNUMBER(SEARCH(A330,T314))),1,0)</f>
        <v>0</v>
      </c>
      <c r="E330" s="23">
        <v>1</v>
      </c>
      <c r="F330" s="24">
        <f t="shared" si="26"/>
        <v>0</v>
      </c>
    </row>
    <row r="331" spans="1:6" x14ac:dyDescent="0.25">
      <c r="C331" t="s">
        <v>18</v>
      </c>
      <c r="D331" s="14">
        <f>COUNTIF(D315:D330, 1)</f>
        <v>8</v>
      </c>
      <c r="E331" t="s">
        <v>19</v>
      </c>
      <c r="F331" s="24">
        <f>SUM(F315:F330)</f>
        <v>96</v>
      </c>
    </row>
    <row r="332" spans="1:6" x14ac:dyDescent="0.25">
      <c r="A332" s="1"/>
      <c r="D332" t="s">
        <v>8</v>
      </c>
      <c r="E332" s="14" t="s">
        <v>78</v>
      </c>
      <c r="F332" s="2">
        <f>VLOOKUP(E332,$I$3:$J$30,2,FALSE)</f>
        <v>6</v>
      </c>
    </row>
    <row r="333" spans="1:6" x14ac:dyDescent="0.25">
      <c r="A333" s="1"/>
      <c r="D333" t="s">
        <v>9</v>
      </c>
      <c r="E333" t="str">
        <f>S314</f>
        <v>Montreal Canadiens</v>
      </c>
      <c r="F333" s="24">
        <v>0</v>
      </c>
    </row>
    <row r="334" spans="1:6" ht="15.75" thickBot="1" x14ac:dyDescent="0.3">
      <c r="A334" s="3"/>
      <c r="B334" s="4"/>
      <c r="C334" s="4"/>
      <c r="D334" s="15"/>
      <c r="E334" s="4" t="s">
        <v>6</v>
      </c>
      <c r="F334" s="25">
        <f>SUM(F331:F333)</f>
        <v>102</v>
      </c>
    </row>
    <row r="336" spans="1:6" ht="15.75" thickBot="1" x14ac:dyDescent="0.3"/>
    <row r="337" spans="1:45" ht="18" customHeight="1" thickBot="1" x14ac:dyDescent="0.3">
      <c r="A337" s="18" t="s">
        <v>5</v>
      </c>
      <c r="B337" s="27" t="str">
        <f>P337</f>
        <v>Toronto2026/2027#11</v>
      </c>
      <c r="C337" s="19" t="s">
        <v>2</v>
      </c>
      <c r="D337" s="20" t="s">
        <v>13</v>
      </c>
      <c r="E337" s="21" t="s">
        <v>4</v>
      </c>
      <c r="F337" s="22" t="s">
        <v>12</v>
      </c>
      <c r="N337" s="48">
        <v>46130.627708333333</v>
      </c>
      <c r="O337" s="8" t="s">
        <v>73</v>
      </c>
      <c r="P337" s="8" t="s">
        <v>158</v>
      </c>
      <c r="Q337" s="8" t="s">
        <v>159</v>
      </c>
      <c r="R337" s="8" t="s">
        <v>51</v>
      </c>
      <c r="S337" s="8" t="s">
        <v>105</v>
      </c>
      <c r="T337" s="9" t="s">
        <v>160</v>
      </c>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row>
    <row r="338" spans="1:45" x14ac:dyDescent="0.25">
      <c r="A338" s="33" t="str">
        <f>$A315</f>
        <v>COL</v>
      </c>
      <c r="B338" s="14">
        <f>B$4</f>
        <v>1</v>
      </c>
      <c r="C338">
        <f>C$4</f>
        <v>5</v>
      </c>
      <c r="D338" s="14">
        <f>IF((ISNUMBER(SEARCH(A338,T337))),1,0)</f>
        <v>1</v>
      </c>
      <c r="E338" s="23">
        <v>1</v>
      </c>
      <c r="F338" s="24">
        <f>B338*C338*D338*E338</f>
        <v>5</v>
      </c>
    </row>
    <row r="339" spans="1:45" x14ac:dyDescent="0.25">
      <c r="A339" s="29" t="str">
        <f t="shared" ref="A339:A353" si="27">A316</f>
        <v>LAK</v>
      </c>
      <c r="B339" s="14">
        <f>B$5</f>
        <v>8</v>
      </c>
      <c r="C339">
        <f>C$5</f>
        <v>0</v>
      </c>
      <c r="D339" s="14">
        <f>IF((ISNUMBER(SEARCH(A339,T337))),1,0)</f>
        <v>0</v>
      </c>
      <c r="E339" s="23">
        <v>1</v>
      </c>
      <c r="F339" s="24">
        <f t="shared" ref="F339:F353" si="28">B339*C339*D339*E339</f>
        <v>0</v>
      </c>
    </row>
    <row r="340" spans="1:45" x14ac:dyDescent="0.25">
      <c r="A340" s="32" t="str">
        <f t="shared" si="27"/>
        <v>Dal</v>
      </c>
      <c r="B340" s="14">
        <f>B$6</f>
        <v>2</v>
      </c>
      <c r="C340">
        <f>C$6</f>
        <v>2</v>
      </c>
      <c r="D340" s="14">
        <f>IF((ISNUMBER(SEARCH(A340,T337))),1,0)</f>
        <v>0</v>
      </c>
      <c r="E340" s="23">
        <v>1</v>
      </c>
      <c r="F340" s="24">
        <f t="shared" si="28"/>
        <v>0</v>
      </c>
    </row>
    <row r="341" spans="1:45" x14ac:dyDescent="0.25">
      <c r="A341" s="29" t="str">
        <f t="shared" si="27"/>
        <v>MIN</v>
      </c>
      <c r="B341" s="14">
        <f>B$7</f>
        <v>3</v>
      </c>
      <c r="C341">
        <f>C$7</f>
        <v>4</v>
      </c>
      <c r="D341" s="14">
        <f>IF((ISNUMBER(SEARCH(A341,T337))),1,0)</f>
        <v>1</v>
      </c>
      <c r="E341" s="23">
        <v>1</v>
      </c>
      <c r="F341" s="24">
        <f t="shared" si="28"/>
        <v>12</v>
      </c>
    </row>
    <row r="342" spans="1:45" x14ac:dyDescent="0.25">
      <c r="A342" t="str">
        <f t="shared" si="27"/>
        <v>VGK</v>
      </c>
      <c r="B342" s="14">
        <f>B$10</f>
        <v>4</v>
      </c>
      <c r="C342">
        <f>C$10</f>
        <v>5</v>
      </c>
      <c r="D342" s="14">
        <f>IF((ISNUMBER(SEARCH(A342,T337))),1,0)</f>
        <v>1</v>
      </c>
      <c r="E342" s="23">
        <v>1</v>
      </c>
      <c r="F342" s="24">
        <f t="shared" si="28"/>
        <v>20</v>
      </c>
    </row>
    <row r="343" spans="1:45" x14ac:dyDescent="0.25">
      <c r="A343" s="29" t="str">
        <f t="shared" si="27"/>
        <v>UTA</v>
      </c>
      <c r="B343" s="14">
        <f>B$11</f>
        <v>6</v>
      </c>
      <c r="C343">
        <f>C$11</f>
        <v>2</v>
      </c>
      <c r="D343" s="14">
        <f>IF((ISNUMBER(SEARCH(A343,T337))),1,0)</f>
        <v>0</v>
      </c>
      <c r="E343" s="23">
        <v>1</v>
      </c>
      <c r="F343" s="24">
        <f t="shared" si="28"/>
        <v>0</v>
      </c>
    </row>
    <row r="344" spans="1:45" x14ac:dyDescent="0.25">
      <c r="A344" s="32" t="str">
        <f t="shared" si="27"/>
        <v>EDM</v>
      </c>
      <c r="B344" s="14">
        <f>B$12</f>
        <v>5</v>
      </c>
      <c r="C344">
        <f>C$12</f>
        <v>2</v>
      </c>
      <c r="D344" s="14">
        <f>IF((ISNUMBER(SEARCH(A344,T337))),1,0)</f>
        <v>1</v>
      </c>
      <c r="E344" s="23">
        <v>2</v>
      </c>
      <c r="F344" s="24">
        <f t="shared" si="28"/>
        <v>20</v>
      </c>
    </row>
    <row r="345" spans="1:45" x14ac:dyDescent="0.25">
      <c r="A345" s="32" t="str">
        <f t="shared" si="27"/>
        <v>ANAH</v>
      </c>
      <c r="B345" s="14">
        <f>B$13</f>
        <v>7</v>
      </c>
      <c r="C345">
        <f>C$13</f>
        <v>4</v>
      </c>
      <c r="D345" s="14">
        <f>IF((ISNUMBER(SEARCH(A345,T337))),1,0)</f>
        <v>0</v>
      </c>
      <c r="E345" s="23">
        <v>1</v>
      </c>
      <c r="F345" s="24">
        <f t="shared" si="28"/>
        <v>0</v>
      </c>
    </row>
    <row r="346" spans="1:45" x14ac:dyDescent="0.25">
      <c r="A346" s="31" t="str">
        <f t="shared" si="27"/>
        <v>BUF</v>
      </c>
      <c r="B346" s="14">
        <f>F$4</f>
        <v>2</v>
      </c>
      <c r="C346">
        <f>G$4</f>
        <v>4</v>
      </c>
      <c r="D346" s="14">
        <f>IF((ISNUMBER(SEARCH(A346,T337))),1,0)</f>
        <v>1</v>
      </c>
      <c r="E346" s="23">
        <v>1</v>
      </c>
      <c r="F346" s="24">
        <f t="shared" si="28"/>
        <v>8</v>
      </c>
    </row>
    <row r="347" spans="1:45" x14ac:dyDescent="0.25">
      <c r="A347" s="31" t="str">
        <f t="shared" si="27"/>
        <v>BOS</v>
      </c>
      <c r="B347" s="14">
        <f>F$5</f>
        <v>5</v>
      </c>
      <c r="C347">
        <f>G$5</f>
        <v>2</v>
      </c>
      <c r="D347" s="14">
        <f>IF((ISNUMBER(SEARCH(A347,T337))),1,0)</f>
        <v>0</v>
      </c>
      <c r="E347" s="23">
        <v>1</v>
      </c>
      <c r="F347" s="24">
        <f t="shared" si="28"/>
        <v>0</v>
      </c>
    </row>
    <row r="348" spans="1:45" x14ac:dyDescent="0.25">
      <c r="A348" s="30" t="str">
        <f t="shared" si="27"/>
        <v>TBL</v>
      </c>
      <c r="B348" s="14">
        <f>F$6</f>
        <v>3</v>
      </c>
      <c r="C348">
        <f>G$6</f>
        <v>3</v>
      </c>
      <c r="D348" s="14">
        <f>IF((ISNUMBER(SEARCH(A348,T337))),1,0)</f>
        <v>1</v>
      </c>
      <c r="E348" s="23">
        <v>1</v>
      </c>
      <c r="F348" s="24">
        <f t="shared" si="28"/>
        <v>9</v>
      </c>
    </row>
    <row r="349" spans="1:45" x14ac:dyDescent="0.25">
      <c r="A349" s="30" t="str">
        <f t="shared" si="27"/>
        <v>MTL</v>
      </c>
      <c r="B349" s="14">
        <f>F$7</f>
        <v>4</v>
      </c>
      <c r="C349">
        <f>G$7</f>
        <v>4</v>
      </c>
      <c r="D349" s="14">
        <f>IF((ISNUMBER(SEARCH(A349,T337))),1,0)</f>
        <v>0</v>
      </c>
      <c r="E349" s="23">
        <v>1</v>
      </c>
      <c r="F349" s="24">
        <f t="shared" si="28"/>
        <v>0</v>
      </c>
    </row>
    <row r="350" spans="1:45" x14ac:dyDescent="0.25">
      <c r="A350" s="31" t="str">
        <f t="shared" si="27"/>
        <v>CAR</v>
      </c>
      <c r="B350" s="14">
        <f>F$10</f>
        <v>1</v>
      </c>
      <c r="C350">
        <f>G$10</f>
        <v>6</v>
      </c>
      <c r="D350" s="14">
        <f>IF((ISNUMBER(SEARCH(A350,T337))),1,0)</f>
        <v>1</v>
      </c>
      <c r="E350" s="23">
        <v>1</v>
      </c>
      <c r="F350" s="24">
        <f t="shared" si="28"/>
        <v>6</v>
      </c>
    </row>
    <row r="351" spans="1:45" x14ac:dyDescent="0.25">
      <c r="A351" s="36" t="str">
        <f t="shared" si="27"/>
        <v>OTT</v>
      </c>
      <c r="B351" s="14">
        <f>F$11</f>
        <v>6</v>
      </c>
      <c r="C351">
        <f>G$11</f>
        <v>0</v>
      </c>
      <c r="D351" s="14">
        <f>IF((ISNUMBER(SEARCH(A351,T337))),1,0)</f>
        <v>0</v>
      </c>
      <c r="E351" s="23">
        <v>1</v>
      </c>
      <c r="F351" s="24">
        <f t="shared" si="28"/>
        <v>0</v>
      </c>
    </row>
    <row r="352" spans="1:45" x14ac:dyDescent="0.25">
      <c r="A352" s="30" t="str">
        <f t="shared" si="27"/>
        <v>PIT</v>
      </c>
      <c r="B352" s="14">
        <f>F$12</f>
        <v>7</v>
      </c>
      <c r="C352">
        <f>G$12</f>
        <v>2</v>
      </c>
      <c r="D352" s="14">
        <f>IF((ISNUMBER(SEARCH(A352,T337))),1,0)</f>
        <v>1</v>
      </c>
      <c r="E352" s="23">
        <v>1</v>
      </c>
      <c r="F352" s="24">
        <f t="shared" si="28"/>
        <v>14</v>
      </c>
    </row>
    <row r="353" spans="1:45" x14ac:dyDescent="0.25">
      <c r="A353" t="str">
        <f t="shared" si="27"/>
        <v>PHI</v>
      </c>
      <c r="B353" s="14">
        <f>F$13</f>
        <v>8</v>
      </c>
      <c r="C353">
        <f>G$13</f>
        <v>4</v>
      </c>
      <c r="D353" s="14">
        <f>IF((ISNUMBER(SEARCH(A353,T337))),1,0)</f>
        <v>0</v>
      </c>
      <c r="E353" s="23">
        <v>1</v>
      </c>
      <c r="F353" s="24">
        <f t="shared" si="28"/>
        <v>0</v>
      </c>
    </row>
    <row r="354" spans="1:45" x14ac:dyDescent="0.25">
      <c r="C354" t="s">
        <v>18</v>
      </c>
      <c r="D354" s="14">
        <f>COUNTIF(D338:D353, 1)</f>
        <v>8</v>
      </c>
      <c r="E354" t="s">
        <v>19</v>
      </c>
      <c r="F354" s="24">
        <f>SUM(F338:F353)</f>
        <v>94</v>
      </c>
    </row>
    <row r="355" spans="1:45" x14ac:dyDescent="0.25">
      <c r="A355" s="1"/>
      <c r="D355" t="s">
        <v>8</v>
      </c>
      <c r="E355" s="14" t="s">
        <v>112</v>
      </c>
      <c r="F355" s="2">
        <f>VLOOKUP(E355,$I$3:$J$30,2,FALSE)</f>
        <v>2</v>
      </c>
    </row>
    <row r="356" spans="1:45" x14ac:dyDescent="0.25">
      <c r="A356" s="1"/>
      <c r="D356" t="s">
        <v>9</v>
      </c>
      <c r="E356" t="str">
        <f>S337</f>
        <v>Pittsburgh Penguins</v>
      </c>
      <c r="F356" s="24">
        <v>0</v>
      </c>
    </row>
    <row r="357" spans="1:45" ht="15.75" thickBot="1" x14ac:dyDescent="0.3">
      <c r="A357" s="3"/>
      <c r="B357" s="4"/>
      <c r="C357" s="4"/>
      <c r="D357" s="15"/>
      <c r="E357" s="4" t="s">
        <v>6</v>
      </c>
      <c r="F357" s="25">
        <f>SUM(F354:F356)</f>
        <v>96</v>
      </c>
    </row>
    <row r="359" spans="1:45" ht="15.75" thickBot="1" x14ac:dyDescent="0.3"/>
    <row r="360" spans="1:45" ht="15" customHeight="1" thickBot="1" x14ac:dyDescent="0.3">
      <c r="A360" s="18" t="s">
        <v>5</v>
      </c>
      <c r="B360" s="27" t="str">
        <f>P360</f>
        <v>Lewis Parkington</v>
      </c>
      <c r="C360" s="19" t="s">
        <v>2</v>
      </c>
      <c r="D360" s="20" t="s">
        <v>13</v>
      </c>
      <c r="E360" s="21" t="s">
        <v>4</v>
      </c>
      <c r="F360" s="22" t="s">
        <v>12</v>
      </c>
      <c r="N360" s="48">
        <v>46130.631643518522</v>
      </c>
      <c r="O360" s="7">
        <v>9053258040</v>
      </c>
      <c r="P360" s="8" t="s">
        <v>161</v>
      </c>
      <c r="Q360" s="8" t="s">
        <v>120</v>
      </c>
      <c r="R360" s="8" t="s">
        <v>162</v>
      </c>
      <c r="S360" s="8" t="s">
        <v>51</v>
      </c>
      <c r="T360" s="8" t="s">
        <v>163</v>
      </c>
      <c r="U360" s="8" t="s">
        <v>164</v>
      </c>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row>
    <row r="361" spans="1:45" x14ac:dyDescent="0.25">
      <c r="A361" s="33" t="str">
        <f>$A338</f>
        <v>COL</v>
      </c>
      <c r="B361" s="14">
        <f>B$4</f>
        <v>1</v>
      </c>
      <c r="C361">
        <f>C$4</f>
        <v>5</v>
      </c>
      <c r="D361" s="14">
        <v>0</v>
      </c>
      <c r="E361" s="23">
        <v>1</v>
      </c>
      <c r="F361" s="24">
        <f>B361*C361*D361*E361</f>
        <v>0</v>
      </c>
    </row>
    <row r="362" spans="1:45" x14ac:dyDescent="0.25">
      <c r="A362" s="29" t="str">
        <f t="shared" ref="A362:A376" si="29">A339</f>
        <v>LAK</v>
      </c>
      <c r="B362" s="14">
        <f>B$5</f>
        <v>8</v>
      </c>
      <c r="C362">
        <f>C$5</f>
        <v>0</v>
      </c>
      <c r="D362" s="14">
        <v>1</v>
      </c>
      <c r="E362" s="23">
        <v>1</v>
      </c>
      <c r="F362" s="24">
        <f t="shared" ref="F362:F376" si="30">B362*C362*D362*E362</f>
        <v>0</v>
      </c>
    </row>
    <row r="363" spans="1:45" x14ac:dyDescent="0.25">
      <c r="A363" s="32" t="str">
        <f t="shared" si="29"/>
        <v>Dal</v>
      </c>
      <c r="B363" s="14">
        <f>B$6</f>
        <v>2</v>
      </c>
      <c r="C363">
        <f>C$6</f>
        <v>2</v>
      </c>
      <c r="D363" s="14">
        <f>IF((ISNUMBER(SEARCH(A363,T360))),1,0)</f>
        <v>0</v>
      </c>
      <c r="E363" s="23">
        <v>1</v>
      </c>
      <c r="F363" s="24">
        <f t="shared" si="30"/>
        <v>0</v>
      </c>
    </row>
    <row r="364" spans="1:45" x14ac:dyDescent="0.25">
      <c r="A364" s="29" t="str">
        <f t="shared" si="29"/>
        <v>MIN</v>
      </c>
      <c r="B364" s="14">
        <f>B$7</f>
        <v>3</v>
      </c>
      <c r="C364">
        <f>C$7</f>
        <v>4</v>
      </c>
      <c r="D364" s="14">
        <f>IF((ISNUMBER(SEARCH(A364,T360))),1,0)</f>
        <v>1</v>
      </c>
      <c r="E364" s="23">
        <v>1</v>
      </c>
      <c r="F364" s="24">
        <f t="shared" si="30"/>
        <v>12</v>
      </c>
    </row>
    <row r="365" spans="1:45" x14ac:dyDescent="0.25">
      <c r="A365" t="str">
        <f t="shared" si="29"/>
        <v>VGK</v>
      </c>
      <c r="B365" s="14">
        <f>B$10</f>
        <v>4</v>
      </c>
      <c r="C365">
        <f>C$10</f>
        <v>5</v>
      </c>
      <c r="D365" s="14">
        <f>IF((ISNUMBER(SEARCH(A365,T360))),1,0)</f>
        <v>1</v>
      </c>
      <c r="E365" s="23">
        <v>1</v>
      </c>
      <c r="F365" s="24">
        <f t="shared" si="30"/>
        <v>20</v>
      </c>
    </row>
    <row r="366" spans="1:45" x14ac:dyDescent="0.25">
      <c r="A366" s="29" t="str">
        <f t="shared" si="29"/>
        <v>UTA</v>
      </c>
      <c r="B366" s="14">
        <f>B$11</f>
        <v>6</v>
      </c>
      <c r="C366">
        <f>C$11</f>
        <v>2</v>
      </c>
      <c r="D366" s="14">
        <f>IF((ISNUMBER(SEARCH(A366,T360))),1,0)</f>
        <v>1</v>
      </c>
      <c r="E366" s="23">
        <v>1</v>
      </c>
      <c r="F366" s="24">
        <f t="shared" si="30"/>
        <v>12</v>
      </c>
    </row>
    <row r="367" spans="1:45" x14ac:dyDescent="0.25">
      <c r="A367" s="32" t="str">
        <f t="shared" si="29"/>
        <v>EDM</v>
      </c>
      <c r="B367" s="14">
        <f>B$12</f>
        <v>5</v>
      </c>
      <c r="C367">
        <f>C$12</f>
        <v>2</v>
      </c>
      <c r="D367" s="14">
        <f>IF((ISNUMBER(SEARCH(A367,T360))),1,0)</f>
        <v>1</v>
      </c>
      <c r="E367" s="23">
        <v>1</v>
      </c>
      <c r="F367" s="24">
        <f t="shared" si="30"/>
        <v>10</v>
      </c>
    </row>
    <row r="368" spans="1:45" x14ac:dyDescent="0.25">
      <c r="A368" s="32" t="str">
        <f t="shared" si="29"/>
        <v>ANAH</v>
      </c>
      <c r="B368" s="14">
        <f>B$13</f>
        <v>7</v>
      </c>
      <c r="C368">
        <f>C$13</f>
        <v>4</v>
      </c>
      <c r="D368" s="14">
        <f>IF((ISNUMBER(SEARCH(A368,T360))),1,0)</f>
        <v>0</v>
      </c>
      <c r="E368" s="23">
        <v>1</v>
      </c>
      <c r="F368" s="24">
        <f t="shared" si="30"/>
        <v>0</v>
      </c>
    </row>
    <row r="369" spans="1:45" x14ac:dyDescent="0.25">
      <c r="A369" s="31" t="str">
        <f t="shared" si="29"/>
        <v>BUF</v>
      </c>
      <c r="B369" s="14">
        <f>F$4</f>
        <v>2</v>
      </c>
      <c r="C369">
        <f>G$4</f>
        <v>4</v>
      </c>
      <c r="D369" s="14">
        <f>IF((ISNUMBER(SEARCH(A369,T360))),1,0)</f>
        <v>0</v>
      </c>
      <c r="E369" s="23">
        <v>1</v>
      </c>
      <c r="F369" s="24">
        <f t="shared" si="30"/>
        <v>0</v>
      </c>
    </row>
    <row r="370" spans="1:45" x14ac:dyDescent="0.25">
      <c r="A370" s="31" t="str">
        <f t="shared" si="29"/>
        <v>BOS</v>
      </c>
      <c r="B370" s="14">
        <f>F$5</f>
        <v>5</v>
      </c>
      <c r="C370">
        <f>G$5</f>
        <v>2</v>
      </c>
      <c r="D370" s="14">
        <f>IF((ISNUMBER(SEARCH(A370,T360))),1,0)</f>
        <v>0</v>
      </c>
      <c r="E370" s="23">
        <v>1</v>
      </c>
      <c r="F370" s="24">
        <f t="shared" si="30"/>
        <v>0</v>
      </c>
    </row>
    <row r="371" spans="1:45" x14ac:dyDescent="0.25">
      <c r="A371" s="30" t="str">
        <f t="shared" si="29"/>
        <v>TBL</v>
      </c>
      <c r="B371" s="14">
        <f>F$6</f>
        <v>3</v>
      </c>
      <c r="C371">
        <f>G$6</f>
        <v>3</v>
      </c>
      <c r="D371" s="14">
        <f>IF((ISNUMBER(SEARCH(A371,T360))),1,0)</f>
        <v>0</v>
      </c>
      <c r="E371" s="23">
        <v>1</v>
      </c>
      <c r="F371" s="24">
        <f t="shared" si="30"/>
        <v>0</v>
      </c>
    </row>
    <row r="372" spans="1:45" x14ac:dyDescent="0.25">
      <c r="A372" s="30" t="str">
        <f t="shared" si="29"/>
        <v>MTL</v>
      </c>
      <c r="B372" s="14">
        <f>F$7</f>
        <v>4</v>
      </c>
      <c r="C372">
        <f>G$7</f>
        <v>4</v>
      </c>
      <c r="D372" s="14">
        <f>IF((ISNUMBER(SEARCH(A372,T360))),1,0)</f>
        <v>1</v>
      </c>
      <c r="E372" s="23">
        <v>1</v>
      </c>
      <c r="F372" s="24">
        <f t="shared" si="30"/>
        <v>16</v>
      </c>
    </row>
    <row r="373" spans="1:45" x14ac:dyDescent="0.25">
      <c r="A373" s="31" t="str">
        <f t="shared" si="29"/>
        <v>CAR</v>
      </c>
      <c r="B373" s="14">
        <f>F$10</f>
        <v>1</v>
      </c>
      <c r="C373">
        <f>G$10</f>
        <v>6</v>
      </c>
      <c r="D373" s="14">
        <f>IF((ISNUMBER(SEARCH(A373,T360))),1,0)</f>
        <v>0</v>
      </c>
      <c r="E373" s="23">
        <v>1</v>
      </c>
      <c r="F373" s="24">
        <f t="shared" si="30"/>
        <v>0</v>
      </c>
    </row>
    <row r="374" spans="1:45" x14ac:dyDescent="0.25">
      <c r="A374" s="36" t="str">
        <f t="shared" si="29"/>
        <v>OTT</v>
      </c>
      <c r="B374" s="14">
        <f>F$11</f>
        <v>6</v>
      </c>
      <c r="C374">
        <f>G$11</f>
        <v>0</v>
      </c>
      <c r="D374" s="14">
        <f>IF((ISNUMBER(SEARCH(A374,T360))),1,0)</f>
        <v>0</v>
      </c>
      <c r="E374" s="23">
        <v>1</v>
      </c>
      <c r="F374" s="24">
        <f t="shared" si="30"/>
        <v>0</v>
      </c>
    </row>
    <row r="375" spans="1:45" x14ac:dyDescent="0.25">
      <c r="A375" s="30" t="str">
        <f t="shared" si="29"/>
        <v>PIT</v>
      </c>
      <c r="B375" s="14">
        <f>F$12</f>
        <v>7</v>
      </c>
      <c r="C375">
        <f>G$12</f>
        <v>2</v>
      </c>
      <c r="D375" s="14">
        <f>IF((ISNUMBER(SEARCH(A375,T360))),1,0)</f>
        <v>1</v>
      </c>
      <c r="E375" s="23">
        <v>1</v>
      </c>
      <c r="F375" s="24">
        <f t="shared" si="30"/>
        <v>14</v>
      </c>
    </row>
    <row r="376" spans="1:45" x14ac:dyDescent="0.25">
      <c r="A376" t="str">
        <f t="shared" si="29"/>
        <v>PHI</v>
      </c>
      <c r="B376" s="14">
        <f>F$13</f>
        <v>8</v>
      </c>
      <c r="C376">
        <f>G$13</f>
        <v>4</v>
      </c>
      <c r="D376" s="14">
        <f>IF((ISNUMBER(SEARCH(A376,T360))),1,0)</f>
        <v>1</v>
      </c>
      <c r="E376" s="23">
        <v>2</v>
      </c>
      <c r="F376" s="24">
        <f t="shared" si="30"/>
        <v>64</v>
      </c>
    </row>
    <row r="377" spans="1:45" x14ac:dyDescent="0.25">
      <c r="C377" t="s">
        <v>18</v>
      </c>
      <c r="D377" s="14">
        <f>COUNTIF(D361:D376, 1)</f>
        <v>8</v>
      </c>
      <c r="E377" t="s">
        <v>19</v>
      </c>
      <c r="F377" s="24">
        <f>SUM(F361:F376)</f>
        <v>148</v>
      </c>
    </row>
    <row r="378" spans="1:45" x14ac:dyDescent="0.25">
      <c r="A378" s="1"/>
      <c r="D378" t="s">
        <v>8</v>
      </c>
      <c r="E378" s="14" t="s">
        <v>21</v>
      </c>
      <c r="F378" s="2">
        <f>VLOOKUP(E378,$I$3:$J$30,2,FALSE)</f>
        <v>6</v>
      </c>
    </row>
    <row r="379" spans="1:45" x14ac:dyDescent="0.25">
      <c r="A379" s="1"/>
      <c r="D379" t="s">
        <v>9</v>
      </c>
      <c r="E379" t="str">
        <f>S360</f>
        <v>Edmonton</v>
      </c>
      <c r="F379" s="24">
        <v>0</v>
      </c>
    </row>
    <row r="380" spans="1:45" ht="15.75" thickBot="1" x14ac:dyDescent="0.3">
      <c r="A380" s="3"/>
      <c r="B380" s="4"/>
      <c r="C380" s="4"/>
      <c r="D380" s="15"/>
      <c r="E380" s="4" t="s">
        <v>6</v>
      </c>
      <c r="F380" s="25">
        <f>SUM(F377:F379)</f>
        <v>154</v>
      </c>
    </row>
    <row r="382" spans="1:45" ht="15.75" thickBot="1" x14ac:dyDescent="0.3"/>
    <row r="383" spans="1:45" ht="17.25" customHeight="1" thickBot="1" x14ac:dyDescent="0.3">
      <c r="A383" s="18" t="s">
        <v>5</v>
      </c>
      <c r="B383" s="27" t="str">
        <f>P383</f>
        <v>Skidmark’s Mom</v>
      </c>
      <c r="C383" s="19" t="s">
        <v>2</v>
      </c>
      <c r="D383" s="20" t="s">
        <v>13</v>
      </c>
      <c r="E383" s="21" t="s">
        <v>4</v>
      </c>
      <c r="F383" s="22" t="s">
        <v>12</v>
      </c>
      <c r="N383" s="48">
        <v>46130.843217592592</v>
      </c>
      <c r="O383" s="8" t="s">
        <v>165</v>
      </c>
      <c r="P383" s="8" t="s">
        <v>166</v>
      </c>
      <c r="Q383" s="8" t="s">
        <v>60</v>
      </c>
      <c r="R383" s="8" t="s">
        <v>107</v>
      </c>
      <c r="S383" s="8" t="s">
        <v>76</v>
      </c>
      <c r="T383" s="9" t="s">
        <v>167</v>
      </c>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row>
    <row r="384" spans="1:45" x14ac:dyDescent="0.25">
      <c r="A384" s="33" t="str">
        <f>$A361</f>
        <v>COL</v>
      </c>
      <c r="B384" s="14">
        <f>B$4</f>
        <v>1</v>
      </c>
      <c r="C384">
        <f>C$4</f>
        <v>5</v>
      </c>
      <c r="D384" s="14">
        <f>IF((ISNUMBER(SEARCH(A384,T383))),1,0)</f>
        <v>1</v>
      </c>
      <c r="E384" s="23">
        <v>1</v>
      </c>
      <c r="F384" s="24">
        <f>B384*C384*D384*E384</f>
        <v>5</v>
      </c>
    </row>
    <row r="385" spans="1:6" x14ac:dyDescent="0.25">
      <c r="A385" s="29" t="str">
        <f t="shared" ref="A385:A399" si="31">A362</f>
        <v>LAK</v>
      </c>
      <c r="B385" s="14">
        <f>B$5</f>
        <v>8</v>
      </c>
      <c r="C385">
        <f>C$5</f>
        <v>0</v>
      </c>
      <c r="D385" s="14">
        <f>IF((ISNUMBER(SEARCH(A385,T383))),1,0)</f>
        <v>0</v>
      </c>
      <c r="E385" s="23">
        <v>1</v>
      </c>
      <c r="F385" s="24">
        <f t="shared" ref="F385:F399" si="32">B385*C385*D385*E385</f>
        <v>0</v>
      </c>
    </row>
    <row r="386" spans="1:6" x14ac:dyDescent="0.25">
      <c r="A386" s="32" t="str">
        <f t="shared" si="31"/>
        <v>Dal</v>
      </c>
      <c r="B386" s="14">
        <f>B$6</f>
        <v>2</v>
      </c>
      <c r="C386">
        <f>C$6</f>
        <v>2</v>
      </c>
      <c r="D386" s="14">
        <f>IF((ISNUMBER(SEARCH(A386,T383))),1,0)</f>
        <v>0</v>
      </c>
      <c r="E386" s="23">
        <v>1</v>
      </c>
      <c r="F386" s="24">
        <f t="shared" si="32"/>
        <v>0</v>
      </c>
    </row>
    <row r="387" spans="1:6" x14ac:dyDescent="0.25">
      <c r="A387" s="29" t="str">
        <f t="shared" si="31"/>
        <v>MIN</v>
      </c>
      <c r="B387" s="14">
        <f>B$7</f>
        <v>3</v>
      </c>
      <c r="C387">
        <f>C$7</f>
        <v>4</v>
      </c>
      <c r="D387" s="14">
        <f>IF((ISNUMBER(SEARCH(A387,T383))),1,0)</f>
        <v>1</v>
      </c>
      <c r="E387" s="23">
        <v>1</v>
      </c>
      <c r="F387" s="24">
        <f t="shared" si="32"/>
        <v>12</v>
      </c>
    </row>
    <row r="388" spans="1:6" x14ac:dyDescent="0.25">
      <c r="A388" t="str">
        <f t="shared" si="31"/>
        <v>VGK</v>
      </c>
      <c r="B388" s="14">
        <f>B$10</f>
        <v>4</v>
      </c>
      <c r="C388">
        <f>C$10</f>
        <v>5</v>
      </c>
      <c r="D388" s="14">
        <f>IF((ISNUMBER(SEARCH(A388,T383))),1,0)</f>
        <v>0</v>
      </c>
      <c r="E388" s="23">
        <v>1</v>
      </c>
      <c r="F388" s="24">
        <f t="shared" si="32"/>
        <v>0</v>
      </c>
    </row>
    <row r="389" spans="1:6" x14ac:dyDescent="0.25">
      <c r="A389" s="29" t="str">
        <f t="shared" si="31"/>
        <v>UTA</v>
      </c>
      <c r="B389" s="14">
        <f>B$11</f>
        <v>6</v>
      </c>
      <c r="C389">
        <f>C$11</f>
        <v>2</v>
      </c>
      <c r="D389" s="14">
        <f>IF((ISNUMBER(SEARCH(A389,T383))),1,0)</f>
        <v>1</v>
      </c>
      <c r="E389" s="23">
        <v>1</v>
      </c>
      <c r="F389" s="24">
        <f t="shared" si="32"/>
        <v>12</v>
      </c>
    </row>
    <row r="390" spans="1:6" x14ac:dyDescent="0.25">
      <c r="A390" s="32" t="str">
        <f t="shared" si="31"/>
        <v>EDM</v>
      </c>
      <c r="B390" s="14">
        <f>B$12</f>
        <v>5</v>
      </c>
      <c r="C390">
        <f>C$12</f>
        <v>2</v>
      </c>
      <c r="D390" s="14">
        <f>IF((ISNUMBER(SEARCH(A390,T383))),1,0)</f>
        <v>1</v>
      </c>
      <c r="E390" s="23">
        <v>1</v>
      </c>
      <c r="F390" s="24">
        <f t="shared" si="32"/>
        <v>10</v>
      </c>
    </row>
    <row r="391" spans="1:6" x14ac:dyDescent="0.25">
      <c r="A391" s="32" t="str">
        <f t="shared" si="31"/>
        <v>ANAH</v>
      </c>
      <c r="B391" s="14">
        <f>B$13</f>
        <v>7</v>
      </c>
      <c r="C391">
        <f>C$13</f>
        <v>4</v>
      </c>
      <c r="D391" s="14">
        <f>IF((ISNUMBER(SEARCH(A391,T383))),1,0)</f>
        <v>0</v>
      </c>
      <c r="E391" s="23">
        <v>2</v>
      </c>
      <c r="F391" s="24">
        <f t="shared" si="32"/>
        <v>0</v>
      </c>
    </row>
    <row r="392" spans="1:6" x14ac:dyDescent="0.25">
      <c r="A392" s="31" t="str">
        <f t="shared" si="31"/>
        <v>BUF</v>
      </c>
      <c r="B392" s="14">
        <f>F$4</f>
        <v>2</v>
      </c>
      <c r="C392">
        <f>G$4</f>
        <v>4</v>
      </c>
      <c r="D392" s="14">
        <f>IF((ISNUMBER(SEARCH(A392,T383))),1,0)</f>
        <v>1</v>
      </c>
      <c r="E392" s="23">
        <v>1</v>
      </c>
      <c r="F392" s="24">
        <f t="shared" si="32"/>
        <v>8</v>
      </c>
    </row>
    <row r="393" spans="1:6" x14ac:dyDescent="0.25">
      <c r="A393" s="31" t="str">
        <f t="shared" si="31"/>
        <v>BOS</v>
      </c>
      <c r="B393" s="14">
        <f>F$5</f>
        <v>5</v>
      </c>
      <c r="C393">
        <f>G$5</f>
        <v>2</v>
      </c>
      <c r="D393" s="14">
        <f>IF((ISNUMBER(SEARCH(A393,T383))),1,0)</f>
        <v>0</v>
      </c>
      <c r="E393" s="23">
        <v>1</v>
      </c>
      <c r="F393" s="24">
        <f t="shared" si="32"/>
        <v>0</v>
      </c>
    </row>
    <row r="394" spans="1:6" x14ac:dyDescent="0.25">
      <c r="A394" s="30" t="str">
        <f t="shared" si="31"/>
        <v>TBL</v>
      </c>
      <c r="B394" s="14">
        <f>F$6</f>
        <v>3</v>
      </c>
      <c r="C394">
        <f>G$6</f>
        <v>3</v>
      </c>
      <c r="D394" s="14">
        <f>IF((ISNUMBER(SEARCH(A394,T383))),1,0)</f>
        <v>0</v>
      </c>
      <c r="E394" s="23">
        <v>1</v>
      </c>
      <c r="F394" s="24">
        <f t="shared" si="32"/>
        <v>0</v>
      </c>
    </row>
    <row r="395" spans="1:6" x14ac:dyDescent="0.25">
      <c r="A395" s="30" t="str">
        <f t="shared" si="31"/>
        <v>MTL</v>
      </c>
      <c r="B395" s="14">
        <f>F$7</f>
        <v>4</v>
      </c>
      <c r="C395">
        <f>G$7</f>
        <v>4</v>
      </c>
      <c r="D395" s="14">
        <f>IF((ISNUMBER(SEARCH(A395,T383))),1,0)</f>
        <v>1</v>
      </c>
      <c r="E395" s="23">
        <v>1</v>
      </c>
      <c r="F395" s="24">
        <f t="shared" si="32"/>
        <v>16</v>
      </c>
    </row>
    <row r="396" spans="1:6" x14ac:dyDescent="0.25">
      <c r="A396" s="31" t="str">
        <f t="shared" si="31"/>
        <v>CAR</v>
      </c>
      <c r="B396" s="14">
        <f>F$10</f>
        <v>1</v>
      </c>
      <c r="C396">
        <f>G$10</f>
        <v>6</v>
      </c>
      <c r="D396" s="14">
        <f>IF((ISNUMBER(SEARCH(A396,T383))),1,0)</f>
        <v>1</v>
      </c>
      <c r="E396" s="23">
        <v>1</v>
      </c>
      <c r="F396" s="24">
        <f t="shared" si="32"/>
        <v>6</v>
      </c>
    </row>
    <row r="397" spans="1:6" x14ac:dyDescent="0.25">
      <c r="A397" s="36" t="str">
        <f t="shared" si="31"/>
        <v>OTT</v>
      </c>
      <c r="B397" s="14">
        <f>F$11</f>
        <v>6</v>
      </c>
      <c r="C397">
        <f>G$11</f>
        <v>0</v>
      </c>
      <c r="D397" s="14">
        <f>IF((ISNUMBER(SEARCH(A397,T383))),1,0)</f>
        <v>0</v>
      </c>
      <c r="E397" s="23">
        <v>1</v>
      </c>
      <c r="F397" s="24">
        <f t="shared" si="32"/>
        <v>0</v>
      </c>
    </row>
    <row r="398" spans="1:6" x14ac:dyDescent="0.25">
      <c r="A398" s="30" t="str">
        <f t="shared" si="31"/>
        <v>PIT</v>
      </c>
      <c r="B398" s="14">
        <f>F$12</f>
        <v>7</v>
      </c>
      <c r="C398">
        <f>G$12</f>
        <v>2</v>
      </c>
      <c r="D398" s="14">
        <f>IF((ISNUMBER(SEARCH(A398,T383))),1,0)</f>
        <v>1</v>
      </c>
      <c r="E398" s="23">
        <v>1</v>
      </c>
      <c r="F398" s="24">
        <f t="shared" si="32"/>
        <v>14</v>
      </c>
    </row>
    <row r="399" spans="1:6" x14ac:dyDescent="0.25">
      <c r="A399" t="str">
        <f t="shared" si="31"/>
        <v>PHI</v>
      </c>
      <c r="B399" s="14">
        <f>F$13</f>
        <v>8</v>
      </c>
      <c r="C399">
        <f>G$13</f>
        <v>4</v>
      </c>
      <c r="D399" s="14">
        <f>IF((ISNUMBER(SEARCH(A399,T383))),1,0)</f>
        <v>0</v>
      </c>
      <c r="E399" s="23">
        <v>1</v>
      </c>
      <c r="F399" s="24">
        <f t="shared" si="32"/>
        <v>0</v>
      </c>
    </row>
    <row r="400" spans="1:6" x14ac:dyDescent="0.25">
      <c r="C400" t="s">
        <v>18</v>
      </c>
      <c r="D400" s="14">
        <f>COUNTIF(D384:D399, 1)</f>
        <v>8</v>
      </c>
      <c r="E400" t="s">
        <v>19</v>
      </c>
      <c r="F400" s="24">
        <f>SUM(F384:F399)</f>
        <v>83</v>
      </c>
    </row>
    <row r="401" spans="1:45" x14ac:dyDescent="0.25">
      <c r="A401" s="1"/>
      <c r="D401" t="s">
        <v>8</v>
      </c>
      <c r="E401" s="14" t="s">
        <v>40</v>
      </c>
      <c r="F401" s="2">
        <f>VLOOKUP(E401,$I$3:$J$30,2,FALSE)</f>
        <v>7</v>
      </c>
    </row>
    <row r="402" spans="1:45" x14ac:dyDescent="0.25">
      <c r="A402" s="1"/>
      <c r="D402" t="s">
        <v>9</v>
      </c>
      <c r="E402" t="str">
        <f>S383</f>
        <v>Colorado Avalanche</v>
      </c>
      <c r="F402" s="24">
        <v>0</v>
      </c>
    </row>
    <row r="403" spans="1:45" ht="15.75" thickBot="1" x14ac:dyDescent="0.3">
      <c r="A403" s="3"/>
      <c r="B403" s="4"/>
      <c r="C403" s="4"/>
      <c r="D403" s="15"/>
      <c r="E403" s="4" t="s">
        <v>6</v>
      </c>
      <c r="F403" s="25">
        <f>SUM(F400:F402)</f>
        <v>90</v>
      </c>
    </row>
    <row r="405" spans="1:45" ht="15.75" thickBot="1" x14ac:dyDescent="0.3">
      <c r="G405" s="34"/>
      <c r="H405" s="34"/>
      <c r="I405" s="34"/>
      <c r="J405" s="34"/>
      <c r="K405" s="34"/>
      <c r="L405" s="34"/>
      <c r="M405" s="34"/>
    </row>
    <row r="406" spans="1:45" ht="25.5" customHeight="1" thickBot="1" x14ac:dyDescent="0.3">
      <c r="A406" s="18" t="s">
        <v>5</v>
      </c>
      <c r="B406" s="27" t="str">
        <f>P406</f>
        <v>Ray Jay</v>
      </c>
      <c r="C406" s="19" t="s">
        <v>2</v>
      </c>
      <c r="D406" s="20" t="s">
        <v>13</v>
      </c>
      <c r="E406" s="21" t="s">
        <v>4</v>
      </c>
      <c r="F406" s="22" t="s">
        <v>12</v>
      </c>
      <c r="N406" s="48">
        <v>46131.282754629632</v>
      </c>
      <c r="O406" s="8" t="s">
        <v>86</v>
      </c>
      <c r="P406" s="8" t="s">
        <v>168</v>
      </c>
      <c r="Q406" s="8" t="s">
        <v>57</v>
      </c>
      <c r="R406" s="8" t="s">
        <v>51</v>
      </c>
      <c r="S406" s="8" t="s">
        <v>58</v>
      </c>
      <c r="T406" s="9" t="s">
        <v>169</v>
      </c>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row>
    <row r="407" spans="1:45" x14ac:dyDescent="0.25">
      <c r="A407" s="33" t="str">
        <f>$A384</f>
        <v>COL</v>
      </c>
      <c r="B407" s="14">
        <f>B$4</f>
        <v>1</v>
      </c>
      <c r="C407">
        <f>C$4</f>
        <v>5</v>
      </c>
      <c r="D407" s="14">
        <f>IF((ISNUMBER(SEARCH(A407,T406))),1,0)</f>
        <v>1</v>
      </c>
      <c r="E407" s="23">
        <v>1</v>
      </c>
      <c r="F407" s="24">
        <f>B407*C407*D407*E407</f>
        <v>5</v>
      </c>
    </row>
    <row r="408" spans="1:45" x14ac:dyDescent="0.25">
      <c r="A408" s="29" t="str">
        <f t="shared" ref="A408:A422" si="33">A385</f>
        <v>LAK</v>
      </c>
      <c r="B408" s="14">
        <f>B$5</f>
        <v>8</v>
      </c>
      <c r="C408">
        <f>C$5</f>
        <v>0</v>
      </c>
      <c r="D408" s="14">
        <f>IF((ISNUMBER(SEARCH(A408,T406))),1,0)</f>
        <v>0</v>
      </c>
      <c r="E408" s="23">
        <v>1</v>
      </c>
      <c r="F408" s="24">
        <f t="shared" ref="F408:F422" si="34">B408*C408*D408*E408</f>
        <v>0</v>
      </c>
    </row>
    <row r="409" spans="1:45" x14ac:dyDescent="0.25">
      <c r="A409" s="32" t="str">
        <f t="shared" si="33"/>
        <v>Dal</v>
      </c>
      <c r="B409" s="14">
        <f>B$6</f>
        <v>2</v>
      </c>
      <c r="C409">
        <f>C$6</f>
        <v>2</v>
      </c>
      <c r="D409" s="14">
        <f>IF((ISNUMBER(SEARCH(A409,T406))),1,0)</f>
        <v>0</v>
      </c>
      <c r="E409" s="23">
        <v>1</v>
      </c>
      <c r="F409" s="24">
        <f t="shared" si="34"/>
        <v>0</v>
      </c>
    </row>
    <row r="410" spans="1:45" x14ac:dyDescent="0.25">
      <c r="A410" s="29" t="str">
        <f t="shared" si="33"/>
        <v>MIN</v>
      </c>
      <c r="B410" s="14">
        <f>B$7</f>
        <v>3</v>
      </c>
      <c r="C410">
        <f>C$7</f>
        <v>4</v>
      </c>
      <c r="D410" s="14">
        <f>IF((ISNUMBER(SEARCH(A410,T406))),1,0)</f>
        <v>1</v>
      </c>
      <c r="E410" s="23">
        <v>1</v>
      </c>
      <c r="F410" s="24">
        <f t="shared" si="34"/>
        <v>12</v>
      </c>
    </row>
    <row r="411" spans="1:45" x14ac:dyDescent="0.25">
      <c r="A411" t="str">
        <f t="shared" si="33"/>
        <v>VGK</v>
      </c>
      <c r="B411" s="14">
        <f>B$10</f>
        <v>4</v>
      </c>
      <c r="C411">
        <f>C$10</f>
        <v>5</v>
      </c>
      <c r="D411" s="14">
        <f>IF((ISNUMBER(SEARCH(A411,T406))),1,0)</f>
        <v>0</v>
      </c>
      <c r="E411" s="23">
        <v>1</v>
      </c>
      <c r="F411" s="24">
        <f t="shared" si="34"/>
        <v>0</v>
      </c>
    </row>
    <row r="412" spans="1:45" x14ac:dyDescent="0.25">
      <c r="A412" s="29" t="str">
        <f t="shared" si="33"/>
        <v>UTA</v>
      </c>
      <c r="B412" s="14">
        <f>B$11</f>
        <v>6</v>
      </c>
      <c r="C412">
        <f>C$11</f>
        <v>2</v>
      </c>
      <c r="D412" s="14">
        <f>IF((ISNUMBER(SEARCH(A412,T406))),1,0)</f>
        <v>1</v>
      </c>
      <c r="E412" s="23">
        <v>1</v>
      </c>
      <c r="F412" s="24">
        <f t="shared" si="34"/>
        <v>12</v>
      </c>
    </row>
    <row r="413" spans="1:45" x14ac:dyDescent="0.25">
      <c r="A413" s="32" t="str">
        <f t="shared" si="33"/>
        <v>EDM</v>
      </c>
      <c r="B413" s="14">
        <f>B$12</f>
        <v>5</v>
      </c>
      <c r="C413">
        <f>C$12</f>
        <v>2</v>
      </c>
      <c r="D413" s="14">
        <f>IF((ISNUMBER(SEARCH(A413,T406))),1,0)</f>
        <v>1</v>
      </c>
      <c r="E413" s="23">
        <v>2</v>
      </c>
      <c r="F413" s="24">
        <f t="shared" si="34"/>
        <v>20</v>
      </c>
    </row>
    <row r="414" spans="1:45" x14ac:dyDescent="0.25">
      <c r="A414" s="32" t="str">
        <f t="shared" si="33"/>
        <v>ANAH</v>
      </c>
      <c r="B414" s="14">
        <f>B$13</f>
        <v>7</v>
      </c>
      <c r="C414">
        <f>C$13</f>
        <v>4</v>
      </c>
      <c r="D414" s="14">
        <f>IF((ISNUMBER(SEARCH(A414,T406))),1,0)</f>
        <v>0</v>
      </c>
      <c r="E414" s="23">
        <v>1</v>
      </c>
      <c r="F414" s="24">
        <f t="shared" si="34"/>
        <v>0</v>
      </c>
    </row>
    <row r="415" spans="1:45" x14ac:dyDescent="0.25">
      <c r="A415" s="31" t="str">
        <f t="shared" si="33"/>
        <v>BUF</v>
      </c>
      <c r="B415" s="14">
        <f>F$4</f>
        <v>2</v>
      </c>
      <c r="C415">
        <f>G$4</f>
        <v>4</v>
      </c>
      <c r="D415" s="14">
        <f>IF((ISNUMBER(SEARCH(A415,T406))),1,0)</f>
        <v>1</v>
      </c>
      <c r="E415" s="23">
        <v>1</v>
      </c>
      <c r="F415" s="24">
        <f t="shared" si="34"/>
        <v>8</v>
      </c>
    </row>
    <row r="416" spans="1:45" x14ac:dyDescent="0.25">
      <c r="A416" s="31" t="str">
        <f t="shared" si="33"/>
        <v>BOS</v>
      </c>
      <c r="B416" s="14">
        <f>F$5</f>
        <v>5</v>
      </c>
      <c r="C416">
        <f>G$5</f>
        <v>2</v>
      </c>
      <c r="D416" s="14">
        <f>IF((ISNUMBER(SEARCH(A416,T406))),1,0)</f>
        <v>0</v>
      </c>
      <c r="E416" s="23">
        <v>1</v>
      </c>
      <c r="F416" s="24">
        <f t="shared" si="34"/>
        <v>0</v>
      </c>
    </row>
    <row r="417" spans="1:45" x14ac:dyDescent="0.25">
      <c r="A417" s="30" t="str">
        <f t="shared" si="33"/>
        <v>TBL</v>
      </c>
      <c r="B417" s="14">
        <f>F$6</f>
        <v>3</v>
      </c>
      <c r="C417">
        <f>G$6</f>
        <v>3</v>
      </c>
      <c r="D417" s="14">
        <f>IF((ISNUMBER(SEARCH(A417,T406))),1,0)</f>
        <v>1</v>
      </c>
      <c r="E417" s="23">
        <v>1</v>
      </c>
      <c r="F417" s="24">
        <f t="shared" si="34"/>
        <v>9</v>
      </c>
    </row>
    <row r="418" spans="1:45" x14ac:dyDescent="0.25">
      <c r="A418" s="30" t="str">
        <f t="shared" si="33"/>
        <v>MTL</v>
      </c>
      <c r="B418" s="14">
        <f>F$7</f>
        <v>4</v>
      </c>
      <c r="C418">
        <f>G$7</f>
        <v>4</v>
      </c>
      <c r="D418" s="14">
        <f>IF((ISNUMBER(SEARCH(A418,T406))),1,0)</f>
        <v>0</v>
      </c>
      <c r="E418" s="23">
        <v>1</v>
      </c>
      <c r="F418" s="24">
        <f t="shared" si="34"/>
        <v>0</v>
      </c>
    </row>
    <row r="419" spans="1:45" x14ac:dyDescent="0.25">
      <c r="A419" s="31" t="str">
        <f t="shared" si="33"/>
        <v>CAR</v>
      </c>
      <c r="B419" s="14">
        <f>F$10</f>
        <v>1</v>
      </c>
      <c r="C419">
        <f>G$10</f>
        <v>6</v>
      </c>
      <c r="D419" s="14">
        <f>IF((ISNUMBER(SEARCH(A419,T406))),1,0)</f>
        <v>1</v>
      </c>
      <c r="E419" s="23">
        <v>1</v>
      </c>
      <c r="F419" s="24">
        <f t="shared" si="34"/>
        <v>6</v>
      </c>
    </row>
    <row r="420" spans="1:45" x14ac:dyDescent="0.25">
      <c r="A420" s="36" t="str">
        <f t="shared" si="33"/>
        <v>OTT</v>
      </c>
      <c r="B420" s="14">
        <f>F$11</f>
        <v>6</v>
      </c>
      <c r="C420">
        <f>G$11</f>
        <v>0</v>
      </c>
      <c r="D420" s="14">
        <f>IF((ISNUMBER(SEARCH(A420,T406))),1,0)</f>
        <v>0</v>
      </c>
      <c r="E420" s="23">
        <v>1</v>
      </c>
      <c r="F420" s="24">
        <f t="shared" si="34"/>
        <v>0</v>
      </c>
    </row>
    <row r="421" spans="1:45" x14ac:dyDescent="0.25">
      <c r="A421" s="30" t="str">
        <f t="shared" si="33"/>
        <v>PIT</v>
      </c>
      <c r="B421" s="14">
        <f>F$12</f>
        <v>7</v>
      </c>
      <c r="C421">
        <f>G$12</f>
        <v>2</v>
      </c>
      <c r="D421" s="14">
        <f>IF((ISNUMBER(SEARCH(A421,T406))),1,0)</f>
        <v>0</v>
      </c>
      <c r="E421" s="23">
        <v>1</v>
      </c>
      <c r="F421" s="24">
        <f t="shared" si="34"/>
        <v>0</v>
      </c>
    </row>
    <row r="422" spans="1:45" x14ac:dyDescent="0.25">
      <c r="A422" t="str">
        <f t="shared" si="33"/>
        <v>PHI</v>
      </c>
      <c r="B422" s="14">
        <f>F$13</f>
        <v>8</v>
      </c>
      <c r="C422">
        <f>G$13</f>
        <v>4</v>
      </c>
      <c r="D422" s="14">
        <f>IF((ISNUMBER(SEARCH(A422,T406))),1,0)</f>
        <v>1</v>
      </c>
      <c r="E422" s="23">
        <v>1</v>
      </c>
      <c r="F422" s="24">
        <f t="shared" si="34"/>
        <v>32</v>
      </c>
    </row>
    <row r="423" spans="1:45" x14ac:dyDescent="0.25">
      <c r="C423" t="s">
        <v>18</v>
      </c>
      <c r="D423" s="14">
        <f>COUNTIF(D407:D422, 1)</f>
        <v>8</v>
      </c>
      <c r="E423" t="s">
        <v>19</v>
      </c>
      <c r="F423" s="24">
        <f>SUM(F407:F422)</f>
        <v>104</v>
      </c>
    </row>
    <row r="424" spans="1:45" x14ac:dyDescent="0.25">
      <c r="A424" s="1"/>
      <c r="D424" t="s">
        <v>8</v>
      </c>
      <c r="E424" s="14" t="s">
        <v>26</v>
      </c>
      <c r="F424" s="2">
        <f>VLOOKUP(E424,$I$3:$J$30,2,FALSE)</f>
        <v>6</v>
      </c>
    </row>
    <row r="425" spans="1:45" x14ac:dyDescent="0.25">
      <c r="A425" s="1"/>
      <c r="D425" t="s">
        <v>9</v>
      </c>
      <c r="E425" t="str">
        <f>S406</f>
        <v>Tampa Bay</v>
      </c>
      <c r="F425" s="24">
        <v>0</v>
      </c>
    </row>
    <row r="426" spans="1:45" ht="15.75" thickBot="1" x14ac:dyDescent="0.3">
      <c r="A426" s="3"/>
      <c r="B426" s="4"/>
      <c r="C426" s="4"/>
      <c r="D426" s="15"/>
      <c r="E426" s="4" t="s">
        <v>6</v>
      </c>
      <c r="F426" s="25">
        <f>SUM(F423:F425)</f>
        <v>110</v>
      </c>
    </row>
    <row r="428" spans="1:45" ht="15.75" thickBot="1" x14ac:dyDescent="0.3"/>
    <row r="429" spans="1:45" ht="20.25" customHeight="1" thickBot="1" x14ac:dyDescent="0.3">
      <c r="A429" s="18" t="s">
        <v>5</v>
      </c>
      <c r="B429" s="27" t="str">
        <f>P429</f>
        <v>Go Raptors and Jays</v>
      </c>
      <c r="C429" s="19" t="s">
        <v>2</v>
      </c>
      <c r="D429" s="20" t="s">
        <v>13</v>
      </c>
      <c r="E429" s="21" t="s">
        <v>4</v>
      </c>
      <c r="F429" s="22" t="s">
        <v>12</v>
      </c>
      <c r="N429" s="48">
        <v>46131.634375000001</v>
      </c>
      <c r="O429" s="8" t="s">
        <v>170</v>
      </c>
      <c r="P429" s="8" t="s">
        <v>171</v>
      </c>
      <c r="Q429" s="8" t="s">
        <v>57</v>
      </c>
      <c r="R429" s="8" t="s">
        <v>51</v>
      </c>
      <c r="S429" s="8" t="s">
        <v>172</v>
      </c>
      <c r="T429" s="9" t="s">
        <v>173</v>
      </c>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row>
    <row r="430" spans="1:45" x14ac:dyDescent="0.25">
      <c r="A430" s="33" t="str">
        <f>$A407</f>
        <v>COL</v>
      </c>
      <c r="B430" s="14">
        <f>B$4</f>
        <v>1</v>
      </c>
      <c r="C430">
        <f>C$4</f>
        <v>5</v>
      </c>
      <c r="D430" s="14">
        <f>IF((ISNUMBER(SEARCH(A430,T429))),1,0)</f>
        <v>0</v>
      </c>
      <c r="E430" s="23">
        <v>1</v>
      </c>
      <c r="F430" s="24">
        <f>B430*C430*D430*E430</f>
        <v>0</v>
      </c>
    </row>
    <row r="431" spans="1:45" x14ac:dyDescent="0.25">
      <c r="A431" s="29" t="str">
        <f t="shared" ref="A431:A445" si="35">A408</f>
        <v>LAK</v>
      </c>
      <c r="B431" s="14">
        <f>B$5</f>
        <v>8</v>
      </c>
      <c r="C431">
        <f>C$5</f>
        <v>0</v>
      </c>
      <c r="D431" s="14">
        <f>IF((ISNUMBER(SEARCH(A431,T429))),1,0)</f>
        <v>1</v>
      </c>
      <c r="E431" s="23">
        <v>1</v>
      </c>
      <c r="F431" s="24">
        <f t="shared" ref="F431:F445" si="36">B431*C431*D431*E431</f>
        <v>0</v>
      </c>
    </row>
    <row r="432" spans="1:45" x14ac:dyDescent="0.25">
      <c r="A432" s="32" t="str">
        <f t="shared" si="35"/>
        <v>Dal</v>
      </c>
      <c r="B432" s="14">
        <f>B$6</f>
        <v>2</v>
      </c>
      <c r="C432">
        <f>C$6</f>
        <v>2</v>
      </c>
      <c r="D432" s="14">
        <f>IF((ISNUMBER(SEARCH(A432,T429))),1,0)</f>
        <v>1</v>
      </c>
      <c r="E432" s="23">
        <v>1</v>
      </c>
      <c r="F432" s="24">
        <f t="shared" si="36"/>
        <v>4</v>
      </c>
    </row>
    <row r="433" spans="1:6" x14ac:dyDescent="0.25">
      <c r="A433" s="29" t="str">
        <f t="shared" si="35"/>
        <v>MIN</v>
      </c>
      <c r="B433" s="14">
        <f>B$7</f>
        <v>3</v>
      </c>
      <c r="C433">
        <f>C$7</f>
        <v>4</v>
      </c>
      <c r="D433" s="14">
        <f>IF((ISNUMBER(SEARCH(A433,T429))),1,0)</f>
        <v>0</v>
      </c>
      <c r="E433" s="23">
        <v>1</v>
      </c>
      <c r="F433" s="24">
        <f t="shared" si="36"/>
        <v>0</v>
      </c>
    </row>
    <row r="434" spans="1:6" x14ac:dyDescent="0.25">
      <c r="A434" t="str">
        <f t="shared" si="35"/>
        <v>VGK</v>
      </c>
      <c r="B434" s="14">
        <f>B$10</f>
        <v>4</v>
      </c>
      <c r="C434">
        <f>C$10</f>
        <v>5</v>
      </c>
      <c r="D434" s="14">
        <f>IF((ISNUMBER(SEARCH(A434,T429))),1,0)</f>
        <v>1</v>
      </c>
      <c r="E434" s="23">
        <v>1</v>
      </c>
      <c r="F434" s="24">
        <f t="shared" si="36"/>
        <v>20</v>
      </c>
    </row>
    <row r="435" spans="1:6" x14ac:dyDescent="0.25">
      <c r="A435" s="29" t="str">
        <f t="shared" si="35"/>
        <v>UTA</v>
      </c>
      <c r="B435" s="14">
        <f>B$11</f>
        <v>6</v>
      </c>
      <c r="C435">
        <f>C$11</f>
        <v>2</v>
      </c>
      <c r="D435" s="14">
        <f>IF((ISNUMBER(SEARCH(A435,T429))),1,0)</f>
        <v>0</v>
      </c>
      <c r="E435" s="23">
        <v>1</v>
      </c>
      <c r="F435" s="24">
        <f t="shared" si="36"/>
        <v>0</v>
      </c>
    </row>
    <row r="436" spans="1:6" x14ac:dyDescent="0.25">
      <c r="A436" s="32" t="str">
        <f t="shared" si="35"/>
        <v>EDM</v>
      </c>
      <c r="B436" s="14">
        <f>B$12</f>
        <v>5</v>
      </c>
      <c r="C436">
        <f>C$12</f>
        <v>2</v>
      </c>
      <c r="D436" s="14">
        <f>IF((ISNUMBER(SEARCH(A436,T429))),1,0)</f>
        <v>1</v>
      </c>
      <c r="E436" s="23">
        <v>2</v>
      </c>
      <c r="F436" s="24">
        <f t="shared" si="36"/>
        <v>20</v>
      </c>
    </row>
    <row r="437" spans="1:6" x14ac:dyDescent="0.25">
      <c r="A437" s="32" t="str">
        <f t="shared" si="35"/>
        <v>ANAH</v>
      </c>
      <c r="B437" s="14">
        <f>B$13</f>
        <v>7</v>
      </c>
      <c r="C437">
        <f>C$13</f>
        <v>4</v>
      </c>
      <c r="D437" s="14">
        <f>IF((ISNUMBER(SEARCH(A437,T429))),1,0)</f>
        <v>0</v>
      </c>
      <c r="E437" s="23">
        <v>1</v>
      </c>
      <c r="F437" s="24">
        <f t="shared" si="36"/>
        <v>0</v>
      </c>
    </row>
    <row r="438" spans="1:6" x14ac:dyDescent="0.25">
      <c r="A438" s="31" t="str">
        <f t="shared" si="35"/>
        <v>BUF</v>
      </c>
      <c r="B438" s="14">
        <f>F$4</f>
        <v>2</v>
      </c>
      <c r="C438">
        <f>G$4</f>
        <v>4</v>
      </c>
      <c r="D438" s="14">
        <f>IF((ISNUMBER(SEARCH(A438,T429))),1,0)</f>
        <v>0</v>
      </c>
      <c r="E438" s="23">
        <v>1</v>
      </c>
      <c r="F438" s="24">
        <f t="shared" si="36"/>
        <v>0</v>
      </c>
    </row>
    <row r="439" spans="1:6" x14ac:dyDescent="0.25">
      <c r="A439" s="31" t="str">
        <f t="shared" si="35"/>
        <v>BOS</v>
      </c>
      <c r="B439" s="14">
        <f>F$5</f>
        <v>5</v>
      </c>
      <c r="C439">
        <f>G$5</f>
        <v>2</v>
      </c>
      <c r="D439" s="14">
        <f>IF((ISNUMBER(SEARCH(A439,T429))),1,0)</f>
        <v>1</v>
      </c>
      <c r="E439" s="23">
        <v>1</v>
      </c>
      <c r="F439" s="24">
        <f t="shared" si="36"/>
        <v>10</v>
      </c>
    </row>
    <row r="440" spans="1:6" x14ac:dyDescent="0.25">
      <c r="A440" s="30" t="str">
        <f t="shared" si="35"/>
        <v>TBL</v>
      </c>
      <c r="B440" s="14">
        <f>F$6</f>
        <v>3</v>
      </c>
      <c r="C440">
        <f>G$6</f>
        <v>3</v>
      </c>
      <c r="D440" s="14">
        <f>IF((ISNUMBER(SEARCH(A440,T429))),1,0)</f>
        <v>1</v>
      </c>
      <c r="E440" s="23">
        <v>1</v>
      </c>
      <c r="F440" s="24">
        <f t="shared" si="36"/>
        <v>9</v>
      </c>
    </row>
    <row r="441" spans="1:6" x14ac:dyDescent="0.25">
      <c r="A441" s="30" t="str">
        <f t="shared" si="35"/>
        <v>MTL</v>
      </c>
      <c r="B441" s="14">
        <f>F$7</f>
        <v>4</v>
      </c>
      <c r="C441">
        <f>G$7</f>
        <v>4</v>
      </c>
      <c r="D441" s="14">
        <f>IF((ISNUMBER(SEARCH(A441,T429))),1,0)</f>
        <v>0</v>
      </c>
      <c r="E441" s="23">
        <v>1</v>
      </c>
      <c r="F441" s="24">
        <f t="shared" si="36"/>
        <v>0</v>
      </c>
    </row>
    <row r="442" spans="1:6" x14ac:dyDescent="0.25">
      <c r="A442" s="31" t="str">
        <f t="shared" si="35"/>
        <v>CAR</v>
      </c>
      <c r="B442" s="14">
        <f>F$10</f>
        <v>1</v>
      </c>
      <c r="C442">
        <f>G$10</f>
        <v>6</v>
      </c>
      <c r="D442" s="14">
        <f>IF((ISNUMBER(SEARCH(A442,T429))),1,0)</f>
        <v>1</v>
      </c>
      <c r="E442" s="23">
        <v>1</v>
      </c>
      <c r="F442" s="24">
        <f t="shared" si="36"/>
        <v>6</v>
      </c>
    </row>
    <row r="443" spans="1:6" x14ac:dyDescent="0.25">
      <c r="A443" s="36" t="str">
        <f t="shared" si="35"/>
        <v>OTT</v>
      </c>
      <c r="B443" s="14">
        <f>F$11</f>
        <v>6</v>
      </c>
      <c r="C443">
        <f>G$11</f>
        <v>0</v>
      </c>
      <c r="D443" s="14">
        <f>IF((ISNUMBER(SEARCH(A443,T429))),1,0)</f>
        <v>0</v>
      </c>
      <c r="E443" s="23">
        <v>1</v>
      </c>
      <c r="F443" s="24">
        <f t="shared" si="36"/>
        <v>0</v>
      </c>
    </row>
    <row r="444" spans="1:6" x14ac:dyDescent="0.25">
      <c r="A444" s="30" t="str">
        <f t="shared" si="35"/>
        <v>PIT</v>
      </c>
      <c r="B444" s="14">
        <f>F$12</f>
        <v>7</v>
      </c>
      <c r="C444">
        <f>G$12</f>
        <v>2</v>
      </c>
      <c r="D444" s="14">
        <f>IF((ISNUMBER(SEARCH(A444,T429))),1,0)</f>
        <v>1</v>
      </c>
      <c r="E444" s="23">
        <v>1</v>
      </c>
      <c r="F444" s="24">
        <f t="shared" si="36"/>
        <v>14</v>
      </c>
    </row>
    <row r="445" spans="1:6" x14ac:dyDescent="0.25">
      <c r="A445" t="str">
        <f t="shared" si="35"/>
        <v>PHI</v>
      </c>
      <c r="B445" s="14">
        <f>F$13</f>
        <v>8</v>
      </c>
      <c r="C445">
        <f>G$13</f>
        <v>4</v>
      </c>
      <c r="D445" s="14">
        <f>IF((ISNUMBER(SEARCH(A445,T429))),1,0)</f>
        <v>0</v>
      </c>
      <c r="E445" s="23">
        <v>1</v>
      </c>
      <c r="F445" s="24">
        <f t="shared" si="36"/>
        <v>0</v>
      </c>
    </row>
    <row r="446" spans="1:6" x14ac:dyDescent="0.25">
      <c r="C446" t="s">
        <v>18</v>
      </c>
      <c r="D446" s="14">
        <f>COUNTIF(D430:D445, 1)</f>
        <v>8</v>
      </c>
      <c r="E446" t="s">
        <v>19</v>
      </c>
      <c r="F446" s="24">
        <f>SUM(F430:F445)</f>
        <v>83</v>
      </c>
    </row>
    <row r="447" spans="1:6" x14ac:dyDescent="0.25">
      <c r="A447" s="1"/>
      <c r="D447" t="s">
        <v>8</v>
      </c>
      <c r="E447" s="14" t="s">
        <v>26</v>
      </c>
      <c r="F447" s="2">
        <f>VLOOKUP(E447,$I$3:$J$30,2,FALSE)</f>
        <v>6</v>
      </c>
    </row>
    <row r="448" spans="1:6" x14ac:dyDescent="0.25">
      <c r="A448" s="1"/>
      <c r="D448" t="s">
        <v>9</v>
      </c>
      <c r="E448" t="str">
        <f>S429</f>
        <v>Tampa</v>
      </c>
      <c r="F448" s="24">
        <v>0</v>
      </c>
    </row>
    <row r="449" spans="1:45" ht="15.75" thickBot="1" x14ac:dyDescent="0.3">
      <c r="A449" s="3"/>
      <c r="B449" s="4"/>
      <c r="C449" s="4"/>
      <c r="D449" s="15"/>
      <c r="E449" s="4" t="s">
        <v>6</v>
      </c>
      <c r="F449" s="25">
        <f>SUM(F446:F448)</f>
        <v>89</v>
      </c>
    </row>
    <row r="451" spans="1:45" ht="15.75" thickBot="1" x14ac:dyDescent="0.3"/>
    <row r="452" spans="1:45" ht="18" customHeight="1" thickBot="1" x14ac:dyDescent="0.3">
      <c r="A452" s="18" t="s">
        <v>5</v>
      </c>
      <c r="B452" s="27" t="str">
        <f>P452</f>
        <v>RustyRat14</v>
      </c>
      <c r="C452" s="19" t="s">
        <v>2</v>
      </c>
      <c r="D452" s="20" t="s">
        <v>13</v>
      </c>
      <c r="E452" s="21" t="s">
        <v>4</v>
      </c>
      <c r="F452" s="22" t="s">
        <v>12</v>
      </c>
      <c r="N452" s="48">
        <v>46131.697997685187</v>
      </c>
      <c r="O452" s="8" t="s">
        <v>87</v>
      </c>
      <c r="P452" s="8" t="s">
        <v>174</v>
      </c>
      <c r="Q452" s="8" t="s">
        <v>175</v>
      </c>
      <c r="R452" s="8" t="s">
        <v>136</v>
      </c>
      <c r="S452" s="8" t="s">
        <v>176</v>
      </c>
      <c r="T452" s="9" t="s">
        <v>177</v>
      </c>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row>
    <row r="453" spans="1:45" x14ac:dyDescent="0.25">
      <c r="A453" s="33" t="str">
        <f>$A430</f>
        <v>COL</v>
      </c>
      <c r="B453" s="14">
        <f>B$4</f>
        <v>1</v>
      </c>
      <c r="C453">
        <f>C$4</f>
        <v>5</v>
      </c>
      <c r="D453" s="14">
        <f>IF((ISNUMBER(SEARCH(A453,T452))),1,0)</f>
        <v>0</v>
      </c>
      <c r="E453" s="23">
        <v>1</v>
      </c>
      <c r="F453" s="24">
        <f>B453*C453*D453*E453</f>
        <v>0</v>
      </c>
    </row>
    <row r="454" spans="1:45" x14ac:dyDescent="0.25">
      <c r="A454" s="29" t="str">
        <f t="shared" ref="A454:A468" si="37">A431</f>
        <v>LAK</v>
      </c>
      <c r="B454" s="14">
        <f>B$5</f>
        <v>8</v>
      </c>
      <c r="C454">
        <f>C$5</f>
        <v>0</v>
      </c>
      <c r="D454" s="14">
        <f>IF((ISNUMBER(SEARCH(A454,T452))),1,0)</f>
        <v>1</v>
      </c>
      <c r="E454" s="23">
        <v>1</v>
      </c>
      <c r="F454" s="24">
        <f t="shared" ref="F454:F468" si="38">B454*C454*D454*E454</f>
        <v>0</v>
      </c>
    </row>
    <row r="455" spans="1:45" x14ac:dyDescent="0.25">
      <c r="A455" s="32" t="str">
        <f t="shared" si="37"/>
        <v>Dal</v>
      </c>
      <c r="B455" s="14">
        <f>B$6</f>
        <v>2</v>
      </c>
      <c r="C455">
        <f>C$6</f>
        <v>2</v>
      </c>
      <c r="D455" s="14">
        <f>IF((ISNUMBER(SEARCH(A455,T452))),1,0)</f>
        <v>0</v>
      </c>
      <c r="E455" s="23">
        <v>1</v>
      </c>
      <c r="F455" s="24">
        <f t="shared" si="38"/>
        <v>0</v>
      </c>
    </row>
    <row r="456" spans="1:45" x14ac:dyDescent="0.25">
      <c r="A456" s="29" t="str">
        <f t="shared" si="37"/>
        <v>MIN</v>
      </c>
      <c r="B456" s="14">
        <f>B$7</f>
        <v>3</v>
      </c>
      <c r="C456">
        <f>C$7</f>
        <v>4</v>
      </c>
      <c r="D456" s="14">
        <f>IF((ISNUMBER(SEARCH(A456,T452))),1,0)</f>
        <v>1</v>
      </c>
      <c r="E456" s="23">
        <v>1</v>
      </c>
      <c r="F456" s="24">
        <f t="shared" si="38"/>
        <v>12</v>
      </c>
    </row>
    <row r="457" spans="1:45" x14ac:dyDescent="0.25">
      <c r="A457" t="str">
        <f t="shared" si="37"/>
        <v>VGK</v>
      </c>
      <c r="B457" s="14">
        <f>B$10</f>
        <v>4</v>
      </c>
      <c r="C457">
        <f>C$10</f>
        <v>5</v>
      </c>
      <c r="D457" s="14">
        <f>IF((ISNUMBER(SEARCH(A457,T452))),1,0)</f>
        <v>1</v>
      </c>
      <c r="E457" s="23">
        <v>1</v>
      </c>
      <c r="F457" s="24">
        <f t="shared" si="38"/>
        <v>20</v>
      </c>
    </row>
    <row r="458" spans="1:45" x14ac:dyDescent="0.25">
      <c r="A458" s="29" t="str">
        <f t="shared" si="37"/>
        <v>UTA</v>
      </c>
      <c r="B458" s="14">
        <f>B$11</f>
        <v>6</v>
      </c>
      <c r="C458">
        <f>C$11</f>
        <v>2</v>
      </c>
      <c r="D458" s="14">
        <f>IF((ISNUMBER(SEARCH(A458,T452))),1,0)</f>
        <v>0</v>
      </c>
      <c r="E458" s="23">
        <v>1</v>
      </c>
      <c r="F458" s="24">
        <f t="shared" si="38"/>
        <v>0</v>
      </c>
    </row>
    <row r="459" spans="1:45" x14ac:dyDescent="0.25">
      <c r="A459" s="32" t="str">
        <f t="shared" si="37"/>
        <v>EDM</v>
      </c>
      <c r="B459" s="14">
        <f>B$12</f>
        <v>5</v>
      </c>
      <c r="C459">
        <f>C$12</f>
        <v>2</v>
      </c>
      <c r="D459" s="14">
        <f>IF((ISNUMBER(SEARCH(A459,T452))),1,0)</f>
        <v>1</v>
      </c>
      <c r="E459" s="23">
        <v>1</v>
      </c>
      <c r="F459" s="24">
        <f t="shared" si="38"/>
        <v>10</v>
      </c>
    </row>
    <row r="460" spans="1:45" x14ac:dyDescent="0.25">
      <c r="A460" s="32" t="str">
        <f t="shared" si="37"/>
        <v>ANAH</v>
      </c>
      <c r="B460" s="14">
        <f>B$13</f>
        <v>7</v>
      </c>
      <c r="C460">
        <f>C$13</f>
        <v>4</v>
      </c>
      <c r="D460" s="14">
        <f>IF((ISNUMBER(SEARCH(A460,T452))),1,0)</f>
        <v>0</v>
      </c>
      <c r="E460" s="23">
        <v>1</v>
      </c>
      <c r="F460" s="24">
        <f t="shared" si="38"/>
        <v>0</v>
      </c>
    </row>
    <row r="461" spans="1:45" x14ac:dyDescent="0.25">
      <c r="A461" s="31" t="str">
        <f t="shared" si="37"/>
        <v>BUF</v>
      </c>
      <c r="B461" s="14">
        <f>F$4</f>
        <v>2</v>
      </c>
      <c r="C461">
        <f>G$4</f>
        <v>4</v>
      </c>
      <c r="D461" s="14">
        <f>IF((ISNUMBER(SEARCH(A461,T452))),1,0)</f>
        <v>1</v>
      </c>
      <c r="E461" s="23">
        <v>1</v>
      </c>
      <c r="F461" s="24">
        <f t="shared" si="38"/>
        <v>8</v>
      </c>
    </row>
    <row r="462" spans="1:45" x14ac:dyDescent="0.25">
      <c r="A462" s="31" t="str">
        <f t="shared" si="37"/>
        <v>BOS</v>
      </c>
      <c r="B462" s="14">
        <f>F$5</f>
        <v>5</v>
      </c>
      <c r="C462">
        <f>G$5</f>
        <v>2</v>
      </c>
      <c r="D462" s="14">
        <f>IF((ISNUMBER(SEARCH(A462,T452))),1,0)</f>
        <v>0</v>
      </c>
      <c r="E462" s="23">
        <v>1</v>
      </c>
      <c r="F462" s="24">
        <f t="shared" si="38"/>
        <v>0</v>
      </c>
    </row>
    <row r="463" spans="1:45" x14ac:dyDescent="0.25">
      <c r="A463" s="30" t="str">
        <f t="shared" si="37"/>
        <v>TBL</v>
      </c>
      <c r="B463" s="14">
        <f>F$6</f>
        <v>3</v>
      </c>
      <c r="C463">
        <f>G$6</f>
        <v>3</v>
      </c>
      <c r="D463" s="14">
        <f>IF((ISNUMBER(SEARCH(A463,T452))),1,0)</f>
        <v>0</v>
      </c>
      <c r="E463" s="23">
        <v>1</v>
      </c>
      <c r="F463" s="24">
        <f t="shared" si="38"/>
        <v>0</v>
      </c>
    </row>
    <row r="464" spans="1:45" x14ac:dyDescent="0.25">
      <c r="A464" s="30" t="str">
        <f t="shared" si="37"/>
        <v>MTL</v>
      </c>
      <c r="B464" s="14">
        <f>F$7</f>
        <v>4</v>
      </c>
      <c r="C464">
        <f>G$7</f>
        <v>4</v>
      </c>
      <c r="D464" s="14">
        <f>IF((ISNUMBER(SEARCH(A464,T452))),1,0)</f>
        <v>1</v>
      </c>
      <c r="E464" s="23">
        <v>1</v>
      </c>
      <c r="F464" s="24">
        <f t="shared" si="38"/>
        <v>16</v>
      </c>
    </row>
    <row r="465" spans="1:45" x14ac:dyDescent="0.25">
      <c r="A465" s="31" t="str">
        <f t="shared" si="37"/>
        <v>CAR</v>
      </c>
      <c r="B465" s="14">
        <f>F$10</f>
        <v>1</v>
      </c>
      <c r="C465">
        <f>G$10</f>
        <v>6</v>
      </c>
      <c r="D465" s="14">
        <f>IF((ISNUMBER(SEARCH(A465,T452))),1,0)</f>
        <v>0</v>
      </c>
      <c r="E465" s="23">
        <v>1</v>
      </c>
      <c r="F465" s="24">
        <f t="shared" si="38"/>
        <v>0</v>
      </c>
    </row>
    <row r="466" spans="1:45" x14ac:dyDescent="0.25">
      <c r="A466" s="36" t="str">
        <f t="shared" si="37"/>
        <v>OTT</v>
      </c>
      <c r="B466" s="14">
        <f>F$11</f>
        <v>6</v>
      </c>
      <c r="C466">
        <f>G$11</f>
        <v>0</v>
      </c>
      <c r="D466" s="14">
        <f>IF((ISNUMBER(SEARCH(A466,T452))),1,0)</f>
        <v>1</v>
      </c>
      <c r="E466" s="23">
        <v>1</v>
      </c>
      <c r="F466" s="24">
        <f t="shared" si="38"/>
        <v>0</v>
      </c>
    </row>
    <row r="467" spans="1:45" x14ac:dyDescent="0.25">
      <c r="A467" s="30" t="str">
        <f t="shared" si="37"/>
        <v>PIT</v>
      </c>
      <c r="B467" s="14">
        <f>F$12</f>
        <v>7</v>
      </c>
      <c r="C467">
        <f>G$12</f>
        <v>2</v>
      </c>
      <c r="D467" s="14">
        <f>IF((ISNUMBER(SEARCH(A467,T452))),1,0)</f>
        <v>0</v>
      </c>
      <c r="E467" s="23">
        <v>1</v>
      </c>
      <c r="F467" s="24">
        <f t="shared" si="38"/>
        <v>0</v>
      </c>
    </row>
    <row r="468" spans="1:45" x14ac:dyDescent="0.25">
      <c r="A468" t="str">
        <f t="shared" si="37"/>
        <v>PHI</v>
      </c>
      <c r="B468" s="14">
        <f>F$13</f>
        <v>8</v>
      </c>
      <c r="C468">
        <f>G$13</f>
        <v>4</v>
      </c>
      <c r="D468" s="14">
        <f>IF((ISNUMBER(SEARCH(A468,T452))),1,0)</f>
        <v>1</v>
      </c>
      <c r="E468" s="23">
        <v>2</v>
      </c>
      <c r="F468" s="24">
        <f t="shared" si="38"/>
        <v>64</v>
      </c>
    </row>
    <row r="469" spans="1:45" x14ac:dyDescent="0.25">
      <c r="C469" t="s">
        <v>18</v>
      </c>
      <c r="D469" s="14">
        <f>COUNTIF(D453:D468, 1)</f>
        <v>8</v>
      </c>
      <c r="E469" t="s">
        <v>19</v>
      </c>
      <c r="F469" s="24">
        <f>SUM(F453:F468)</f>
        <v>130</v>
      </c>
    </row>
    <row r="470" spans="1:45" x14ac:dyDescent="0.25">
      <c r="A470" s="1"/>
      <c r="D470" t="s">
        <v>8</v>
      </c>
      <c r="E470" s="14" t="s">
        <v>113</v>
      </c>
      <c r="F470" s="2">
        <f>VLOOKUP(E470,$I$3:$J$30,2,FALSE)</f>
        <v>6</v>
      </c>
    </row>
    <row r="471" spans="1:45" x14ac:dyDescent="0.25">
      <c r="A471" s="1"/>
      <c r="D471" t="s">
        <v>9</v>
      </c>
      <c r="E471" t="str">
        <f>S452</f>
        <v>Buffalo Sabres</v>
      </c>
      <c r="F471" s="24">
        <v>0</v>
      </c>
    </row>
    <row r="472" spans="1:45" ht="15.75" thickBot="1" x14ac:dyDescent="0.3">
      <c r="A472" s="3"/>
      <c r="B472" s="4"/>
      <c r="C472" s="4"/>
      <c r="D472" s="15"/>
      <c r="E472" s="4" t="s">
        <v>6</v>
      </c>
      <c r="F472" s="25">
        <f>SUM(F469:F471)</f>
        <v>136</v>
      </c>
    </row>
    <row r="474" spans="1:45" ht="15.75" thickBot="1" x14ac:dyDescent="0.3"/>
    <row r="475" spans="1:45" ht="17.25" customHeight="1" thickBot="1" x14ac:dyDescent="0.3">
      <c r="A475" s="18" t="s">
        <v>5</v>
      </c>
      <c r="B475" s="27" t="str">
        <f>P475</f>
        <v>Triple C</v>
      </c>
      <c r="C475" s="19" t="s">
        <v>2</v>
      </c>
      <c r="D475" s="20" t="s">
        <v>13</v>
      </c>
      <c r="E475" s="21" t="s">
        <v>4</v>
      </c>
      <c r="F475" s="22" t="s">
        <v>12</v>
      </c>
      <c r="N475" s="48">
        <v>46131.8203125</v>
      </c>
      <c r="O475" s="8" t="s">
        <v>82</v>
      </c>
      <c r="P475" s="8" t="s">
        <v>178</v>
      </c>
      <c r="Q475" s="8" t="s">
        <v>40</v>
      </c>
      <c r="R475" s="8" t="s">
        <v>179</v>
      </c>
      <c r="S475" s="8" t="s">
        <v>176</v>
      </c>
      <c r="T475" s="9" t="s">
        <v>180</v>
      </c>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row>
    <row r="476" spans="1:45" x14ac:dyDescent="0.25">
      <c r="A476" s="33" t="str">
        <f>$A453</f>
        <v>COL</v>
      </c>
      <c r="B476" s="14">
        <f>B$4</f>
        <v>1</v>
      </c>
      <c r="C476">
        <f>C$4</f>
        <v>5</v>
      </c>
      <c r="D476" s="14">
        <f>IF((ISNUMBER(SEARCH(A476,T475))),1,0)</f>
        <v>1</v>
      </c>
      <c r="E476" s="23">
        <v>1</v>
      </c>
      <c r="F476" s="24">
        <f>B476*C476*D476*E476</f>
        <v>5</v>
      </c>
    </row>
    <row r="477" spans="1:45" x14ac:dyDescent="0.25">
      <c r="A477" s="29" t="str">
        <f t="shared" ref="A477:A491" si="39">A454</f>
        <v>LAK</v>
      </c>
      <c r="B477" s="14">
        <f>B$5</f>
        <v>8</v>
      </c>
      <c r="C477">
        <f>C$5</f>
        <v>0</v>
      </c>
      <c r="D477" s="14">
        <f>IF((ISNUMBER(SEARCH(A477,T475))),1,0)</f>
        <v>0</v>
      </c>
      <c r="E477" s="23">
        <v>1</v>
      </c>
      <c r="F477" s="24">
        <f t="shared" ref="F477:F491" si="40">B477*C477*D477*E477</f>
        <v>0</v>
      </c>
    </row>
    <row r="478" spans="1:45" x14ac:dyDescent="0.25">
      <c r="A478" s="32" t="str">
        <f t="shared" si="39"/>
        <v>Dal</v>
      </c>
      <c r="B478" s="14">
        <f>B$6</f>
        <v>2</v>
      </c>
      <c r="C478">
        <f>C$6</f>
        <v>2</v>
      </c>
      <c r="D478" s="14">
        <f>IF((ISNUMBER(SEARCH(A478,T475))),1,0)</f>
        <v>0</v>
      </c>
      <c r="E478" s="23">
        <v>1</v>
      </c>
      <c r="F478" s="24">
        <f t="shared" si="40"/>
        <v>0</v>
      </c>
    </row>
    <row r="479" spans="1:45" x14ac:dyDescent="0.25">
      <c r="A479" s="29" t="str">
        <f t="shared" si="39"/>
        <v>MIN</v>
      </c>
      <c r="B479" s="14">
        <f>B$7</f>
        <v>3</v>
      </c>
      <c r="C479">
        <f>C$7</f>
        <v>4</v>
      </c>
      <c r="D479" s="14">
        <f>IF((ISNUMBER(SEARCH(A479,T475))),1,0)</f>
        <v>1</v>
      </c>
      <c r="E479" s="23">
        <v>1</v>
      </c>
      <c r="F479" s="24">
        <f t="shared" si="40"/>
        <v>12</v>
      </c>
    </row>
    <row r="480" spans="1:45" x14ac:dyDescent="0.25">
      <c r="A480" t="str">
        <f t="shared" si="39"/>
        <v>VGK</v>
      </c>
      <c r="B480" s="14">
        <f>B$10</f>
        <v>4</v>
      </c>
      <c r="C480">
        <f>C$10</f>
        <v>5</v>
      </c>
      <c r="D480" s="14">
        <f>IF((ISNUMBER(SEARCH(A480,T475))),1,0)</f>
        <v>0</v>
      </c>
      <c r="E480" s="23">
        <v>1</v>
      </c>
      <c r="F480" s="24">
        <f t="shared" si="40"/>
        <v>0</v>
      </c>
    </row>
    <row r="481" spans="1:6" x14ac:dyDescent="0.25">
      <c r="A481" s="29" t="str">
        <f t="shared" si="39"/>
        <v>UTA</v>
      </c>
      <c r="B481" s="14">
        <f>B$11</f>
        <v>6</v>
      </c>
      <c r="C481">
        <f>C$11</f>
        <v>2</v>
      </c>
      <c r="D481" s="14">
        <f>IF((ISNUMBER(SEARCH(A481,T475))),1,0)</f>
        <v>1</v>
      </c>
      <c r="E481" s="23">
        <v>1</v>
      </c>
      <c r="F481" s="24">
        <f t="shared" si="40"/>
        <v>12</v>
      </c>
    </row>
    <row r="482" spans="1:6" x14ac:dyDescent="0.25">
      <c r="A482" s="32" t="str">
        <f t="shared" si="39"/>
        <v>EDM</v>
      </c>
      <c r="B482" s="14">
        <f>B$12</f>
        <v>5</v>
      </c>
      <c r="C482">
        <f>C$12</f>
        <v>2</v>
      </c>
      <c r="D482" s="14">
        <f>IF((ISNUMBER(SEARCH(A482,T475))),1,0)</f>
        <v>1</v>
      </c>
      <c r="E482" s="23">
        <v>1</v>
      </c>
      <c r="F482" s="24">
        <f t="shared" si="40"/>
        <v>10</v>
      </c>
    </row>
    <row r="483" spans="1:6" x14ac:dyDescent="0.25">
      <c r="A483" s="32" t="str">
        <f t="shared" si="39"/>
        <v>ANAH</v>
      </c>
      <c r="B483" s="14">
        <f>B$13</f>
        <v>7</v>
      </c>
      <c r="C483">
        <f>C$13</f>
        <v>4</v>
      </c>
      <c r="D483" s="14">
        <f>IF((ISNUMBER(SEARCH(A483,T475))),1,0)</f>
        <v>0</v>
      </c>
      <c r="E483" s="23">
        <v>1</v>
      </c>
      <c r="F483" s="24">
        <f t="shared" si="40"/>
        <v>0</v>
      </c>
    </row>
    <row r="484" spans="1:6" x14ac:dyDescent="0.25">
      <c r="A484" s="31" t="str">
        <f t="shared" si="39"/>
        <v>BUF</v>
      </c>
      <c r="B484" s="14">
        <f>F$4</f>
        <v>2</v>
      </c>
      <c r="C484">
        <f>G$4</f>
        <v>4</v>
      </c>
      <c r="D484" s="14">
        <f>IF((ISNUMBER(SEARCH(A484,T475))),1,0)</f>
        <v>1</v>
      </c>
      <c r="E484" s="23">
        <v>1</v>
      </c>
      <c r="F484" s="24">
        <f t="shared" si="40"/>
        <v>8</v>
      </c>
    </row>
    <row r="485" spans="1:6" x14ac:dyDescent="0.25">
      <c r="A485" s="31" t="str">
        <f t="shared" si="39"/>
        <v>BOS</v>
      </c>
      <c r="B485" s="14">
        <f>F$5</f>
        <v>5</v>
      </c>
      <c r="C485">
        <f>G$5</f>
        <v>2</v>
      </c>
      <c r="D485" s="14">
        <f>IF((ISNUMBER(SEARCH(A485,T475))),1,0)</f>
        <v>0</v>
      </c>
      <c r="E485" s="23">
        <v>1</v>
      </c>
      <c r="F485" s="24">
        <f t="shared" si="40"/>
        <v>0</v>
      </c>
    </row>
    <row r="486" spans="1:6" x14ac:dyDescent="0.25">
      <c r="A486" s="30" t="str">
        <f t="shared" si="39"/>
        <v>TBL</v>
      </c>
      <c r="B486" s="14">
        <f>F$6</f>
        <v>3</v>
      </c>
      <c r="C486">
        <f>G$6</f>
        <v>3</v>
      </c>
      <c r="D486" s="14">
        <f>IF((ISNUMBER(SEARCH(A486,T475))),1,0)</f>
        <v>0</v>
      </c>
      <c r="E486" s="23">
        <v>1</v>
      </c>
      <c r="F486" s="24">
        <f t="shared" si="40"/>
        <v>0</v>
      </c>
    </row>
    <row r="487" spans="1:6" x14ac:dyDescent="0.25">
      <c r="A487" s="30" t="str">
        <f t="shared" si="39"/>
        <v>MTL</v>
      </c>
      <c r="B487" s="14">
        <f>F$7</f>
        <v>4</v>
      </c>
      <c r="C487">
        <f>G$7</f>
        <v>4</v>
      </c>
      <c r="D487" s="14">
        <f>IF((ISNUMBER(SEARCH(A487,T475))),1,0)</f>
        <v>1</v>
      </c>
      <c r="E487" s="23">
        <v>1</v>
      </c>
      <c r="F487" s="24">
        <f t="shared" si="40"/>
        <v>16</v>
      </c>
    </row>
    <row r="488" spans="1:6" x14ac:dyDescent="0.25">
      <c r="A488" s="31" t="str">
        <f t="shared" si="39"/>
        <v>CAR</v>
      </c>
      <c r="B488" s="14">
        <f>F$10</f>
        <v>1</v>
      </c>
      <c r="C488">
        <f>G$10</f>
        <v>6</v>
      </c>
      <c r="D488" s="14">
        <f>IF((ISNUMBER(SEARCH(A488,T475))),1,0)</f>
        <v>0</v>
      </c>
      <c r="E488" s="23">
        <v>1</v>
      </c>
      <c r="F488" s="24">
        <f t="shared" si="40"/>
        <v>0</v>
      </c>
    </row>
    <row r="489" spans="1:6" x14ac:dyDescent="0.25">
      <c r="A489" s="36" t="str">
        <f t="shared" si="39"/>
        <v>OTT</v>
      </c>
      <c r="B489" s="14">
        <f>F$11</f>
        <v>6</v>
      </c>
      <c r="C489">
        <f>G$11</f>
        <v>0</v>
      </c>
      <c r="D489" s="14">
        <f>IF((ISNUMBER(SEARCH(A489,T475))),1,0)</f>
        <v>1</v>
      </c>
      <c r="E489" s="23">
        <v>1</v>
      </c>
      <c r="F489" s="24">
        <f t="shared" si="40"/>
        <v>0</v>
      </c>
    </row>
    <row r="490" spans="1:6" x14ac:dyDescent="0.25">
      <c r="A490" s="30" t="str">
        <f t="shared" si="39"/>
        <v>PIT</v>
      </c>
      <c r="B490" s="14">
        <f>F$12</f>
        <v>7</v>
      </c>
      <c r="C490">
        <f>G$12</f>
        <v>2</v>
      </c>
      <c r="D490" s="14">
        <f>IF((ISNUMBER(SEARCH(A490,T475))),1,0)</f>
        <v>0</v>
      </c>
      <c r="E490" s="23">
        <v>1</v>
      </c>
      <c r="F490" s="24">
        <f t="shared" si="40"/>
        <v>0</v>
      </c>
    </row>
    <row r="491" spans="1:6" x14ac:dyDescent="0.25">
      <c r="A491" t="str">
        <f t="shared" si="39"/>
        <v>PHI</v>
      </c>
      <c r="B491" s="14">
        <f>F$13</f>
        <v>8</v>
      </c>
      <c r="C491">
        <f>G$13</f>
        <v>4</v>
      </c>
      <c r="D491" s="14">
        <f>IF((ISNUMBER(SEARCH(A491,T475))),1,0)</f>
        <v>1</v>
      </c>
      <c r="E491" s="23">
        <v>2</v>
      </c>
      <c r="F491" s="24">
        <f t="shared" si="40"/>
        <v>64</v>
      </c>
    </row>
    <row r="492" spans="1:6" x14ac:dyDescent="0.25">
      <c r="C492" t="s">
        <v>18</v>
      </c>
      <c r="D492" s="14">
        <f>COUNTIF(D476:D491, 1)</f>
        <v>8</v>
      </c>
      <c r="E492" t="s">
        <v>19</v>
      </c>
      <c r="F492" s="24">
        <f>SUM(F476:F491)</f>
        <v>127</v>
      </c>
    </row>
    <row r="493" spans="1:6" x14ac:dyDescent="0.25">
      <c r="A493" s="1"/>
      <c r="D493" t="s">
        <v>8</v>
      </c>
      <c r="E493" s="14" t="s">
        <v>40</v>
      </c>
      <c r="F493" s="2">
        <f>VLOOKUP(E493,$I$3:$J$30,2,FALSE)</f>
        <v>7</v>
      </c>
    </row>
    <row r="494" spans="1:6" x14ac:dyDescent="0.25">
      <c r="A494" s="1"/>
      <c r="D494" t="s">
        <v>9</v>
      </c>
      <c r="E494" t="str">
        <f>S475</f>
        <v>Buffalo Sabres</v>
      </c>
      <c r="F494" s="24">
        <v>0</v>
      </c>
    </row>
    <row r="495" spans="1:6" ht="15.75" thickBot="1" x14ac:dyDescent="0.3">
      <c r="A495" s="3"/>
      <c r="B495" s="4"/>
      <c r="C495" s="4"/>
      <c r="D495" s="15"/>
      <c r="E495" s="4" t="s">
        <v>6</v>
      </c>
      <c r="F495" s="25">
        <f>SUM(F492:F494)</f>
        <v>134</v>
      </c>
    </row>
    <row r="497" spans="1:45" ht="15.75" thickBot="1" x14ac:dyDescent="0.3"/>
    <row r="498" spans="1:45" ht="19.5" customHeight="1" thickBot="1" x14ac:dyDescent="0.3">
      <c r="A498" s="18" t="s">
        <v>5</v>
      </c>
      <c r="B498" s="27" t="str">
        <f>P498</f>
        <v>"Poppa"</v>
      </c>
      <c r="C498" s="19" t="s">
        <v>2</v>
      </c>
      <c r="D498" s="20" t="s">
        <v>13</v>
      </c>
      <c r="E498" s="21" t="s">
        <v>4</v>
      </c>
      <c r="F498" s="22" t="s">
        <v>12</v>
      </c>
      <c r="N498" s="48">
        <v>46131.828483796293</v>
      </c>
      <c r="O498" s="7">
        <v>7053637351</v>
      </c>
      <c r="P498" s="8" t="s">
        <v>181</v>
      </c>
      <c r="Q498" s="8" t="s">
        <v>147</v>
      </c>
      <c r="R498" s="8" t="s">
        <v>43</v>
      </c>
      <c r="S498" s="8" t="s">
        <v>43</v>
      </c>
      <c r="T498" s="9" t="s">
        <v>131</v>
      </c>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row>
    <row r="499" spans="1:45" x14ac:dyDescent="0.25">
      <c r="A499" s="33" t="str">
        <f>$A476</f>
        <v>COL</v>
      </c>
      <c r="B499" s="14">
        <f>B$4</f>
        <v>1</v>
      </c>
      <c r="C499">
        <f>C$4</f>
        <v>5</v>
      </c>
      <c r="D499" s="14">
        <f>IF((ISNUMBER(SEARCH(A499,T498))),1,0)</f>
        <v>0</v>
      </c>
      <c r="E499" s="23">
        <v>1</v>
      </c>
      <c r="F499" s="24">
        <f>B499*C499*D499*E499</f>
        <v>0</v>
      </c>
    </row>
    <row r="500" spans="1:45" x14ac:dyDescent="0.25">
      <c r="A500" s="29" t="str">
        <f t="shared" ref="A500:A514" si="41">A477</f>
        <v>LAK</v>
      </c>
      <c r="B500" s="14">
        <f>B$5</f>
        <v>8</v>
      </c>
      <c r="C500">
        <f>C$5</f>
        <v>0</v>
      </c>
      <c r="D500" s="14">
        <f>IF((ISNUMBER(SEARCH(A500,T498))),1,0)</f>
        <v>1</v>
      </c>
      <c r="E500" s="23">
        <v>1</v>
      </c>
      <c r="F500" s="24">
        <f t="shared" ref="F500:F514" si="42">B500*C500*D500*E500</f>
        <v>0</v>
      </c>
    </row>
    <row r="501" spans="1:45" x14ac:dyDescent="0.25">
      <c r="A501" s="32" t="str">
        <f t="shared" si="41"/>
        <v>Dal</v>
      </c>
      <c r="B501" s="14">
        <f>B$6</f>
        <v>2</v>
      </c>
      <c r="C501">
        <f>C$6</f>
        <v>2</v>
      </c>
      <c r="D501" s="14">
        <f>IF((ISNUMBER(SEARCH(A501,T498))),1,0)</f>
        <v>0</v>
      </c>
      <c r="E501" s="23">
        <v>1</v>
      </c>
      <c r="F501" s="24">
        <f t="shared" si="42"/>
        <v>0</v>
      </c>
    </row>
    <row r="502" spans="1:45" x14ac:dyDescent="0.25">
      <c r="A502" s="29" t="str">
        <f t="shared" si="41"/>
        <v>MIN</v>
      </c>
      <c r="B502" s="14">
        <f>B$7</f>
        <v>3</v>
      </c>
      <c r="C502">
        <f>C$7</f>
        <v>4</v>
      </c>
      <c r="D502" s="14">
        <f>IF((ISNUMBER(SEARCH(A502,T498))),1,0)</f>
        <v>1</v>
      </c>
      <c r="E502" s="23">
        <v>1</v>
      </c>
      <c r="F502" s="24">
        <f t="shared" si="42"/>
        <v>12</v>
      </c>
    </row>
    <row r="503" spans="1:45" x14ac:dyDescent="0.25">
      <c r="A503" t="str">
        <f t="shared" si="41"/>
        <v>VGK</v>
      </c>
      <c r="B503" s="14">
        <f>B$10</f>
        <v>4</v>
      </c>
      <c r="C503">
        <f>C$10</f>
        <v>5</v>
      </c>
      <c r="D503" s="14">
        <f>IF((ISNUMBER(SEARCH(A503,T498))),1,0)</f>
        <v>0</v>
      </c>
      <c r="E503" s="23">
        <v>1</v>
      </c>
      <c r="F503" s="24">
        <f t="shared" si="42"/>
        <v>0</v>
      </c>
    </row>
    <row r="504" spans="1:45" x14ac:dyDescent="0.25">
      <c r="A504" s="29" t="str">
        <f t="shared" si="41"/>
        <v>UTA</v>
      </c>
      <c r="B504" s="14">
        <f>B$11</f>
        <v>6</v>
      </c>
      <c r="C504">
        <f>C$11</f>
        <v>2</v>
      </c>
      <c r="D504" s="14">
        <f>IF((ISNUMBER(SEARCH(A504,T498))),1,0)</f>
        <v>1</v>
      </c>
      <c r="E504" s="23">
        <v>1</v>
      </c>
      <c r="F504" s="24">
        <f t="shared" si="42"/>
        <v>12</v>
      </c>
    </row>
    <row r="505" spans="1:45" x14ac:dyDescent="0.25">
      <c r="A505" s="32" t="str">
        <f t="shared" si="41"/>
        <v>EDM</v>
      </c>
      <c r="B505" s="14">
        <f>B$12</f>
        <v>5</v>
      </c>
      <c r="C505">
        <f>C$12</f>
        <v>2</v>
      </c>
      <c r="D505" s="14">
        <f>IF((ISNUMBER(SEARCH(A505,T498))),1,0)</f>
        <v>1</v>
      </c>
      <c r="E505" s="23">
        <v>2</v>
      </c>
      <c r="F505" s="24">
        <f t="shared" si="42"/>
        <v>20</v>
      </c>
    </row>
    <row r="506" spans="1:45" x14ac:dyDescent="0.25">
      <c r="A506" s="32" t="str">
        <f t="shared" si="41"/>
        <v>ANAH</v>
      </c>
      <c r="B506" s="14">
        <f>B$13</f>
        <v>7</v>
      </c>
      <c r="C506">
        <f>C$13</f>
        <v>4</v>
      </c>
      <c r="D506" s="14">
        <f>IF((ISNUMBER(SEARCH(A506,T498))),1,0)</f>
        <v>0</v>
      </c>
      <c r="E506" s="23">
        <v>1</v>
      </c>
      <c r="F506" s="24">
        <f t="shared" si="42"/>
        <v>0</v>
      </c>
    </row>
    <row r="507" spans="1:45" x14ac:dyDescent="0.25">
      <c r="A507" s="31" t="str">
        <f t="shared" si="41"/>
        <v>BUF</v>
      </c>
      <c r="B507" s="14">
        <f>F$4</f>
        <v>2</v>
      </c>
      <c r="C507">
        <f>G$4</f>
        <v>4</v>
      </c>
      <c r="D507" s="14">
        <f>IF((ISNUMBER(SEARCH(A507,T498))),1,0)</f>
        <v>1</v>
      </c>
      <c r="E507" s="23">
        <v>1</v>
      </c>
      <c r="F507" s="24">
        <f t="shared" si="42"/>
        <v>8</v>
      </c>
    </row>
    <row r="508" spans="1:45" x14ac:dyDescent="0.25">
      <c r="A508" s="31" t="str">
        <f t="shared" si="41"/>
        <v>BOS</v>
      </c>
      <c r="B508" s="14">
        <f>F$5</f>
        <v>5</v>
      </c>
      <c r="C508">
        <f>G$5</f>
        <v>2</v>
      </c>
      <c r="D508" s="14">
        <f>IF((ISNUMBER(SEARCH(A508,T498))),1,0)</f>
        <v>0</v>
      </c>
      <c r="E508" s="23">
        <v>1</v>
      </c>
      <c r="F508" s="24">
        <f t="shared" si="42"/>
        <v>0</v>
      </c>
    </row>
    <row r="509" spans="1:45" x14ac:dyDescent="0.25">
      <c r="A509" s="30" t="str">
        <f t="shared" si="41"/>
        <v>TBL</v>
      </c>
      <c r="B509" s="14">
        <f>F$6</f>
        <v>3</v>
      </c>
      <c r="C509">
        <f>G$6</f>
        <v>3</v>
      </c>
      <c r="D509" s="14">
        <f>IF((ISNUMBER(SEARCH(A509,T498))),1,0)</f>
        <v>0</v>
      </c>
      <c r="E509" s="23">
        <v>1</v>
      </c>
      <c r="F509" s="24">
        <f t="shared" si="42"/>
        <v>0</v>
      </c>
    </row>
    <row r="510" spans="1:45" x14ac:dyDescent="0.25">
      <c r="A510" s="30" t="str">
        <f t="shared" si="41"/>
        <v>MTL</v>
      </c>
      <c r="B510" s="14">
        <f>F$7</f>
        <v>4</v>
      </c>
      <c r="C510">
        <f>G$7</f>
        <v>4</v>
      </c>
      <c r="D510" s="14">
        <f>IF((ISNUMBER(SEARCH(A510,T498))),1,0)</f>
        <v>1</v>
      </c>
      <c r="E510" s="23">
        <v>1</v>
      </c>
      <c r="F510" s="24">
        <f t="shared" si="42"/>
        <v>16</v>
      </c>
    </row>
    <row r="511" spans="1:45" x14ac:dyDescent="0.25">
      <c r="A511" s="31" t="str">
        <f t="shared" si="41"/>
        <v>CAR</v>
      </c>
      <c r="B511" s="14">
        <f>F$10</f>
        <v>1</v>
      </c>
      <c r="C511">
        <f>G$10</f>
        <v>6</v>
      </c>
      <c r="D511" s="14">
        <f>IF((ISNUMBER(SEARCH(A511,T498))),1,0)</f>
        <v>0</v>
      </c>
      <c r="E511" s="23">
        <v>1</v>
      </c>
      <c r="F511" s="24">
        <f t="shared" si="42"/>
        <v>0</v>
      </c>
    </row>
    <row r="512" spans="1:45" x14ac:dyDescent="0.25">
      <c r="A512" s="36" t="str">
        <f t="shared" si="41"/>
        <v>OTT</v>
      </c>
      <c r="B512" s="14">
        <f>F$11</f>
        <v>6</v>
      </c>
      <c r="C512">
        <f>G$11</f>
        <v>0</v>
      </c>
      <c r="D512" s="14">
        <f>IF((ISNUMBER(SEARCH(A512,T498))),1,0)</f>
        <v>1</v>
      </c>
      <c r="E512" s="23">
        <v>1</v>
      </c>
      <c r="F512" s="24">
        <f t="shared" si="42"/>
        <v>0</v>
      </c>
    </row>
    <row r="513" spans="1:45" x14ac:dyDescent="0.25">
      <c r="A513" s="30" t="str">
        <f t="shared" si="41"/>
        <v>PIT</v>
      </c>
      <c r="B513" s="14">
        <f>F$12</f>
        <v>7</v>
      </c>
      <c r="C513">
        <f>G$12</f>
        <v>2</v>
      </c>
      <c r="D513" s="14">
        <f>IF((ISNUMBER(SEARCH(A513,T498))),1,0)</f>
        <v>1</v>
      </c>
      <c r="E513" s="23">
        <v>1</v>
      </c>
      <c r="F513" s="24">
        <f t="shared" si="42"/>
        <v>14</v>
      </c>
    </row>
    <row r="514" spans="1:45" x14ac:dyDescent="0.25">
      <c r="A514" t="str">
        <f t="shared" si="41"/>
        <v>PHI</v>
      </c>
      <c r="B514" s="14">
        <f>F$13</f>
        <v>8</v>
      </c>
      <c r="C514">
        <f>G$13</f>
        <v>4</v>
      </c>
      <c r="D514" s="14">
        <f>IF((ISNUMBER(SEARCH(A514,T498))),1,0)</f>
        <v>0</v>
      </c>
      <c r="E514" s="23">
        <v>1</v>
      </c>
      <c r="F514" s="24">
        <f t="shared" si="42"/>
        <v>0</v>
      </c>
    </row>
    <row r="515" spans="1:45" x14ac:dyDescent="0.25">
      <c r="C515" t="s">
        <v>18</v>
      </c>
      <c r="D515" s="14">
        <f>COUNTIF(D499:D514, 1)</f>
        <v>8</v>
      </c>
      <c r="E515" t="s">
        <v>19</v>
      </c>
      <c r="F515" s="24">
        <f>SUM(F499:F514)</f>
        <v>82</v>
      </c>
    </row>
    <row r="516" spans="1:45" x14ac:dyDescent="0.25">
      <c r="A516" s="1"/>
      <c r="D516" t="s">
        <v>8</v>
      </c>
      <c r="E516" s="14" t="s">
        <v>21</v>
      </c>
      <c r="F516" s="2">
        <f>VLOOKUP(E516,$I$3:$J$30,2,FALSE)</f>
        <v>6</v>
      </c>
    </row>
    <row r="517" spans="1:45" x14ac:dyDescent="0.25">
      <c r="A517" s="1"/>
      <c r="D517" t="s">
        <v>9</v>
      </c>
      <c r="E517" t="str">
        <f>S498</f>
        <v>Edmonton Oilers</v>
      </c>
      <c r="F517" s="24">
        <v>0</v>
      </c>
    </row>
    <row r="518" spans="1:45" ht="15.75" thickBot="1" x14ac:dyDescent="0.3">
      <c r="A518" s="3"/>
      <c r="B518" s="4"/>
      <c r="C518" s="4"/>
      <c r="D518" s="15"/>
      <c r="E518" s="4" t="s">
        <v>6</v>
      </c>
      <c r="F518" s="25">
        <f>SUM(F515:F517)</f>
        <v>88</v>
      </c>
    </row>
    <row r="520" spans="1:45" ht="15.75" thickBot="1" x14ac:dyDescent="0.3"/>
    <row r="521" spans="1:45" ht="16.5" thickBot="1" x14ac:dyDescent="0.3">
      <c r="A521" s="18" t="s">
        <v>5</v>
      </c>
      <c r="B521" s="27" t="str">
        <f>P521</f>
        <v>Mrs. T</v>
      </c>
      <c r="C521" s="19" t="s">
        <v>2</v>
      </c>
      <c r="D521" s="20" t="s">
        <v>13</v>
      </c>
      <c r="E521" s="21" t="s">
        <v>4</v>
      </c>
      <c r="F521" s="22" t="s">
        <v>12</v>
      </c>
      <c r="N521" s="48">
        <v>46131.844224537039</v>
      </c>
      <c r="O521" s="7">
        <v>9059330553</v>
      </c>
      <c r="P521" s="8" t="s">
        <v>182</v>
      </c>
      <c r="Q521" s="8" t="s">
        <v>42</v>
      </c>
      <c r="R521" s="8" t="s">
        <v>183</v>
      </c>
      <c r="S521" s="8" t="s">
        <v>55</v>
      </c>
      <c r="T521" s="9" t="s">
        <v>184</v>
      </c>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row>
    <row r="522" spans="1:45" x14ac:dyDescent="0.25">
      <c r="A522" s="33" t="str">
        <f>$A499</f>
        <v>COL</v>
      </c>
      <c r="B522" s="14">
        <f>B$4</f>
        <v>1</v>
      </c>
      <c r="C522">
        <f>C$4</f>
        <v>5</v>
      </c>
      <c r="D522" s="14">
        <f>IF((ISNUMBER(SEARCH(A522,T521))),1,0)</f>
        <v>1</v>
      </c>
      <c r="E522" s="23">
        <v>1</v>
      </c>
      <c r="F522" s="24">
        <f>B522*C522*D522*E522</f>
        <v>5</v>
      </c>
    </row>
    <row r="523" spans="1:45" x14ac:dyDescent="0.25">
      <c r="A523" s="29" t="str">
        <f t="shared" ref="A523:A537" si="43">A500</f>
        <v>LAK</v>
      </c>
      <c r="B523" s="14">
        <f>B$5</f>
        <v>8</v>
      </c>
      <c r="C523">
        <f>C$5</f>
        <v>0</v>
      </c>
      <c r="D523" s="14">
        <f>IF((ISNUMBER(SEARCH(A523,T521))),1,0)</f>
        <v>0</v>
      </c>
      <c r="E523" s="23">
        <v>1</v>
      </c>
      <c r="F523" s="24">
        <f t="shared" ref="F523:F537" si="44">B523*C523*D523*E523</f>
        <v>0</v>
      </c>
    </row>
    <row r="524" spans="1:45" x14ac:dyDescent="0.25">
      <c r="A524" s="32" t="str">
        <f t="shared" si="43"/>
        <v>Dal</v>
      </c>
      <c r="B524" s="14">
        <f>B$6</f>
        <v>2</v>
      </c>
      <c r="C524">
        <f>C$6</f>
        <v>2</v>
      </c>
      <c r="D524" s="14">
        <f>IF((ISNUMBER(SEARCH(A524,T521))),1,0)</f>
        <v>0</v>
      </c>
      <c r="E524" s="23">
        <v>1</v>
      </c>
      <c r="F524" s="24">
        <f t="shared" si="44"/>
        <v>0</v>
      </c>
    </row>
    <row r="525" spans="1:45" x14ac:dyDescent="0.25">
      <c r="A525" s="29" t="str">
        <f t="shared" si="43"/>
        <v>MIN</v>
      </c>
      <c r="B525" s="14">
        <f>B$7</f>
        <v>3</v>
      </c>
      <c r="C525">
        <f>C$7</f>
        <v>4</v>
      </c>
      <c r="D525" s="14">
        <f>IF((ISNUMBER(SEARCH(A525,T521))),1,0)</f>
        <v>1</v>
      </c>
      <c r="E525" s="23">
        <v>1</v>
      </c>
      <c r="F525" s="24">
        <f t="shared" si="44"/>
        <v>12</v>
      </c>
    </row>
    <row r="526" spans="1:45" x14ac:dyDescent="0.25">
      <c r="A526" t="str">
        <f t="shared" si="43"/>
        <v>VGK</v>
      </c>
      <c r="B526" s="14">
        <f>B$10</f>
        <v>4</v>
      </c>
      <c r="C526">
        <f>C$10</f>
        <v>5</v>
      </c>
      <c r="D526" s="14">
        <f>IF((ISNUMBER(SEARCH(A526,T521))),1,0)</f>
        <v>1</v>
      </c>
      <c r="E526" s="23">
        <v>1</v>
      </c>
      <c r="F526" s="24">
        <f t="shared" si="44"/>
        <v>20</v>
      </c>
    </row>
    <row r="527" spans="1:45" x14ac:dyDescent="0.25">
      <c r="A527" s="29" t="str">
        <f t="shared" si="43"/>
        <v>UTA</v>
      </c>
      <c r="B527" s="14">
        <f>B$11</f>
        <v>6</v>
      </c>
      <c r="C527">
        <f>C$11</f>
        <v>2</v>
      </c>
      <c r="D527" s="14">
        <f>IF((ISNUMBER(SEARCH(A527,T521))),1,0)</f>
        <v>0</v>
      </c>
      <c r="E527" s="23">
        <v>1</v>
      </c>
      <c r="F527" s="24">
        <f t="shared" si="44"/>
        <v>0</v>
      </c>
    </row>
    <row r="528" spans="1:45" x14ac:dyDescent="0.25">
      <c r="A528" s="32" t="str">
        <f t="shared" si="43"/>
        <v>EDM</v>
      </c>
      <c r="B528" s="14">
        <f>B$12</f>
        <v>5</v>
      </c>
      <c r="C528">
        <f>C$12</f>
        <v>2</v>
      </c>
      <c r="D528" s="14">
        <f>IF((ISNUMBER(SEARCH(A528,T521))),1,0)</f>
        <v>1</v>
      </c>
      <c r="E528" s="23">
        <v>2</v>
      </c>
      <c r="F528" s="24">
        <f t="shared" si="44"/>
        <v>20</v>
      </c>
    </row>
    <row r="529" spans="1:45" x14ac:dyDescent="0.25">
      <c r="A529" s="32" t="str">
        <f t="shared" si="43"/>
        <v>ANAH</v>
      </c>
      <c r="B529" s="14">
        <f>B$13</f>
        <v>7</v>
      </c>
      <c r="C529">
        <f>C$13</f>
        <v>4</v>
      </c>
      <c r="D529" s="14">
        <f>IF((ISNUMBER(SEARCH(A529,T521))),1,0)</f>
        <v>0</v>
      </c>
      <c r="E529" s="23">
        <v>1</v>
      </c>
      <c r="F529" s="24">
        <f t="shared" si="44"/>
        <v>0</v>
      </c>
    </row>
    <row r="530" spans="1:45" x14ac:dyDescent="0.25">
      <c r="A530" s="31" t="str">
        <f t="shared" si="43"/>
        <v>BUF</v>
      </c>
      <c r="B530" s="14">
        <f>F$4</f>
        <v>2</v>
      </c>
      <c r="C530">
        <f>G$4</f>
        <v>4</v>
      </c>
      <c r="D530" s="14">
        <f>IF((ISNUMBER(SEARCH(A530,T521))),1,0)</f>
        <v>0</v>
      </c>
      <c r="E530" s="23">
        <v>1</v>
      </c>
      <c r="F530" s="24">
        <f t="shared" si="44"/>
        <v>0</v>
      </c>
    </row>
    <row r="531" spans="1:45" x14ac:dyDescent="0.25">
      <c r="A531" s="31" t="str">
        <f t="shared" si="43"/>
        <v>BOS</v>
      </c>
      <c r="B531" s="14">
        <f>F$5</f>
        <v>5</v>
      </c>
      <c r="C531">
        <f>G$5</f>
        <v>2</v>
      </c>
      <c r="D531" s="14">
        <f>IF((ISNUMBER(SEARCH(A531,T521))),1,0)</f>
        <v>1</v>
      </c>
      <c r="E531" s="23">
        <v>1</v>
      </c>
      <c r="F531" s="24">
        <f t="shared" si="44"/>
        <v>10</v>
      </c>
    </row>
    <row r="532" spans="1:45" x14ac:dyDescent="0.25">
      <c r="A532" s="30" t="str">
        <f t="shared" si="43"/>
        <v>TBL</v>
      </c>
      <c r="B532" s="14">
        <f>F$6</f>
        <v>3</v>
      </c>
      <c r="C532">
        <f>G$6</f>
        <v>3</v>
      </c>
      <c r="D532" s="14">
        <f>IF((ISNUMBER(SEARCH(A532,T521))),1,0)</f>
        <v>0</v>
      </c>
      <c r="E532" s="23">
        <v>1</v>
      </c>
      <c r="F532" s="24">
        <f t="shared" si="44"/>
        <v>0</v>
      </c>
    </row>
    <row r="533" spans="1:45" x14ac:dyDescent="0.25">
      <c r="A533" s="30" t="str">
        <f t="shared" si="43"/>
        <v>MTL</v>
      </c>
      <c r="B533" s="14">
        <f>F$7</f>
        <v>4</v>
      </c>
      <c r="C533">
        <f>G$7</f>
        <v>4</v>
      </c>
      <c r="D533" s="14">
        <f>IF((ISNUMBER(SEARCH(A533,T521))),1,0)</f>
        <v>1</v>
      </c>
      <c r="E533" s="23">
        <v>1</v>
      </c>
      <c r="F533" s="24">
        <f t="shared" si="44"/>
        <v>16</v>
      </c>
    </row>
    <row r="534" spans="1:45" x14ac:dyDescent="0.25">
      <c r="A534" s="31" t="str">
        <f t="shared" si="43"/>
        <v>CAR</v>
      </c>
      <c r="B534" s="14">
        <f>F$10</f>
        <v>1</v>
      </c>
      <c r="C534">
        <f>G$10</f>
        <v>6</v>
      </c>
      <c r="D534" s="14">
        <f>IF((ISNUMBER(SEARCH(A534,T521))),1,0)</f>
        <v>1</v>
      </c>
      <c r="E534" s="23">
        <v>1</v>
      </c>
      <c r="F534" s="24">
        <f t="shared" si="44"/>
        <v>6</v>
      </c>
    </row>
    <row r="535" spans="1:45" x14ac:dyDescent="0.25">
      <c r="A535" s="36" t="str">
        <f t="shared" si="43"/>
        <v>OTT</v>
      </c>
      <c r="B535" s="14">
        <f>F$11</f>
        <v>6</v>
      </c>
      <c r="C535">
        <f>G$11</f>
        <v>0</v>
      </c>
      <c r="D535" s="14">
        <f>IF((ISNUMBER(SEARCH(A535,T521))),1,0)</f>
        <v>0</v>
      </c>
      <c r="E535" s="23">
        <v>1</v>
      </c>
      <c r="F535" s="24">
        <f t="shared" si="44"/>
        <v>0</v>
      </c>
    </row>
    <row r="536" spans="1:45" x14ac:dyDescent="0.25">
      <c r="A536" s="30" t="str">
        <f t="shared" si="43"/>
        <v>PIT</v>
      </c>
      <c r="B536" s="14">
        <f>F$12</f>
        <v>7</v>
      </c>
      <c r="C536">
        <f>G$12</f>
        <v>2</v>
      </c>
      <c r="D536" s="14">
        <f>IF((ISNUMBER(SEARCH(A536,T521))),1,0)</f>
        <v>0</v>
      </c>
      <c r="E536" s="23">
        <v>1</v>
      </c>
      <c r="F536" s="24">
        <f t="shared" si="44"/>
        <v>0</v>
      </c>
    </row>
    <row r="537" spans="1:45" x14ac:dyDescent="0.25">
      <c r="A537" t="str">
        <f t="shared" si="43"/>
        <v>PHI</v>
      </c>
      <c r="B537" s="14">
        <f>F$13</f>
        <v>8</v>
      </c>
      <c r="C537">
        <f>G$13</f>
        <v>4</v>
      </c>
      <c r="D537" s="14">
        <f>IF((ISNUMBER(SEARCH(A537,T521))),1,0)</f>
        <v>1</v>
      </c>
      <c r="E537" s="23">
        <v>1</v>
      </c>
      <c r="F537" s="24">
        <f t="shared" si="44"/>
        <v>32</v>
      </c>
    </row>
    <row r="538" spans="1:45" x14ac:dyDescent="0.25">
      <c r="C538" t="s">
        <v>18</v>
      </c>
      <c r="D538" s="14">
        <f>COUNTIF(D522:D537, 1)</f>
        <v>8</v>
      </c>
      <c r="E538" t="s">
        <v>19</v>
      </c>
      <c r="F538" s="24">
        <f>SUM(F522:F537)</f>
        <v>121</v>
      </c>
    </row>
    <row r="539" spans="1:45" x14ac:dyDescent="0.25">
      <c r="A539" s="1"/>
      <c r="D539" t="s">
        <v>8</v>
      </c>
      <c r="E539" s="14" t="s">
        <v>21</v>
      </c>
      <c r="F539" s="2">
        <f>VLOOKUP(E539,$I$3:$J$30,2,FALSE)</f>
        <v>6</v>
      </c>
    </row>
    <row r="540" spans="1:45" x14ac:dyDescent="0.25">
      <c r="A540" s="1"/>
      <c r="D540" t="s">
        <v>9</v>
      </c>
      <c r="E540" t="str">
        <f>S521</f>
        <v>Colorado</v>
      </c>
      <c r="F540" s="24">
        <v>0</v>
      </c>
    </row>
    <row r="541" spans="1:45" ht="15.75" thickBot="1" x14ac:dyDescent="0.3">
      <c r="A541" s="3"/>
      <c r="B541" s="4"/>
      <c r="C541" s="4"/>
      <c r="D541" s="15"/>
      <c r="E541" s="4" t="s">
        <v>6</v>
      </c>
      <c r="F541" s="25">
        <f>SUM(F538:F540)</f>
        <v>127</v>
      </c>
    </row>
    <row r="543" spans="1:45" ht="15.75" thickBot="1" x14ac:dyDescent="0.3"/>
    <row r="544" spans="1:45" ht="15" customHeight="1" thickBot="1" x14ac:dyDescent="0.3">
      <c r="A544" s="18" t="s">
        <v>5</v>
      </c>
      <c r="B544" s="27" t="str">
        <f>P544</f>
        <v>Kathy</v>
      </c>
      <c r="C544" s="19" t="s">
        <v>2</v>
      </c>
      <c r="D544" s="20" t="s">
        <v>13</v>
      </c>
      <c r="E544" s="21" t="s">
        <v>4</v>
      </c>
      <c r="F544" s="22" t="s">
        <v>12</v>
      </c>
      <c r="N544" s="48">
        <v>46132.354004629633</v>
      </c>
      <c r="O544" s="8" t="s">
        <v>185</v>
      </c>
      <c r="P544" s="8" t="s">
        <v>186</v>
      </c>
      <c r="Q544" s="8" t="s">
        <v>187</v>
      </c>
      <c r="R544" s="8" t="s">
        <v>188</v>
      </c>
      <c r="S544" s="8" t="s">
        <v>55</v>
      </c>
      <c r="T544" s="8" t="s">
        <v>189</v>
      </c>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row>
    <row r="545" spans="1:6" x14ac:dyDescent="0.25">
      <c r="A545" s="33" t="str">
        <f>$A522</f>
        <v>COL</v>
      </c>
      <c r="B545" s="14">
        <f>B$4</f>
        <v>1</v>
      </c>
      <c r="C545">
        <f>C$4</f>
        <v>5</v>
      </c>
      <c r="D545" s="14">
        <f>IF((ISNUMBER(SEARCH(A545,T544))),1,0)</f>
        <v>1</v>
      </c>
      <c r="E545" s="23">
        <v>1</v>
      </c>
      <c r="F545" s="24">
        <f>B545*C545*D545*E545</f>
        <v>5</v>
      </c>
    </row>
    <row r="546" spans="1:6" x14ac:dyDescent="0.25">
      <c r="A546" s="29" t="str">
        <f t="shared" ref="A546:A560" si="45">A523</f>
        <v>LAK</v>
      </c>
      <c r="B546" s="14">
        <f>B$5</f>
        <v>8</v>
      </c>
      <c r="C546">
        <f>C$5</f>
        <v>0</v>
      </c>
      <c r="D546" s="14">
        <f>IF((ISNUMBER(SEARCH(A546,T544))),1,0)</f>
        <v>0</v>
      </c>
      <c r="E546" s="23">
        <v>1</v>
      </c>
      <c r="F546" s="24">
        <f t="shared" ref="F546:F560" si="46">B546*C546*D546*E546</f>
        <v>0</v>
      </c>
    </row>
    <row r="547" spans="1:6" x14ac:dyDescent="0.25">
      <c r="A547" s="32" t="str">
        <f t="shared" si="45"/>
        <v>Dal</v>
      </c>
      <c r="B547" s="14">
        <f>B$6</f>
        <v>2</v>
      </c>
      <c r="C547">
        <f>C$6</f>
        <v>2</v>
      </c>
      <c r="D547" s="14">
        <f>IF((ISNUMBER(SEARCH(A547,T544))),1,0)</f>
        <v>0</v>
      </c>
      <c r="E547" s="23">
        <v>1</v>
      </c>
      <c r="F547" s="24">
        <f t="shared" si="46"/>
        <v>0</v>
      </c>
    </row>
    <row r="548" spans="1:6" x14ac:dyDescent="0.25">
      <c r="A548" s="29" t="str">
        <f t="shared" si="45"/>
        <v>MIN</v>
      </c>
      <c r="B548" s="14">
        <f>B$7</f>
        <v>3</v>
      </c>
      <c r="C548">
        <f>C$7</f>
        <v>4</v>
      </c>
      <c r="D548" s="14">
        <f>IF((ISNUMBER(SEARCH(A548,T544))),1,0)</f>
        <v>1</v>
      </c>
      <c r="E548" s="23">
        <v>1</v>
      </c>
      <c r="F548" s="24">
        <f t="shared" si="46"/>
        <v>12</v>
      </c>
    </row>
    <row r="549" spans="1:6" x14ac:dyDescent="0.25">
      <c r="A549" t="str">
        <f t="shared" si="45"/>
        <v>VGK</v>
      </c>
      <c r="B549" s="14">
        <f>B$10</f>
        <v>4</v>
      </c>
      <c r="C549">
        <f>C$10</f>
        <v>5</v>
      </c>
      <c r="D549" s="14">
        <f>IF((ISNUMBER(SEARCH(A549,T544))),1,0)</f>
        <v>1</v>
      </c>
      <c r="E549" s="23">
        <v>1</v>
      </c>
      <c r="F549" s="24">
        <f t="shared" si="46"/>
        <v>20</v>
      </c>
    </row>
    <row r="550" spans="1:6" x14ac:dyDescent="0.25">
      <c r="A550" s="29" t="str">
        <f t="shared" si="45"/>
        <v>UTA</v>
      </c>
      <c r="B550" s="14">
        <f>B$11</f>
        <v>6</v>
      </c>
      <c r="C550">
        <f>C$11</f>
        <v>2</v>
      </c>
      <c r="D550" s="14">
        <f>IF((ISNUMBER(SEARCH(A550,T544))),1,0)</f>
        <v>0</v>
      </c>
      <c r="E550" s="23">
        <v>1</v>
      </c>
      <c r="F550" s="24">
        <f t="shared" si="46"/>
        <v>0</v>
      </c>
    </row>
    <row r="551" spans="1:6" x14ac:dyDescent="0.25">
      <c r="A551" s="32" t="str">
        <f t="shared" si="45"/>
        <v>EDM</v>
      </c>
      <c r="B551" s="14">
        <f>B$12</f>
        <v>5</v>
      </c>
      <c r="C551">
        <f>C$12</f>
        <v>2</v>
      </c>
      <c r="D551" s="14">
        <f>IF((ISNUMBER(SEARCH(A551,T544))),1,0)</f>
        <v>1</v>
      </c>
      <c r="E551" s="23">
        <v>1</v>
      </c>
      <c r="F551" s="24">
        <f t="shared" si="46"/>
        <v>10</v>
      </c>
    </row>
    <row r="552" spans="1:6" x14ac:dyDescent="0.25">
      <c r="A552" s="32" t="str">
        <f t="shared" si="45"/>
        <v>ANAH</v>
      </c>
      <c r="B552" s="14">
        <f>B$13</f>
        <v>7</v>
      </c>
      <c r="C552">
        <f>C$13</f>
        <v>4</v>
      </c>
      <c r="D552" s="14">
        <f>IF((ISNUMBER(SEARCH(A552,T544))),1,0)</f>
        <v>0</v>
      </c>
      <c r="E552" s="23">
        <v>1</v>
      </c>
      <c r="F552" s="24">
        <f t="shared" si="46"/>
        <v>0</v>
      </c>
    </row>
    <row r="553" spans="1:6" x14ac:dyDescent="0.25">
      <c r="A553" s="31" t="str">
        <f t="shared" si="45"/>
        <v>BUF</v>
      </c>
      <c r="B553" s="14">
        <f>F$4</f>
        <v>2</v>
      </c>
      <c r="C553">
        <f>G$4</f>
        <v>4</v>
      </c>
      <c r="D553" s="14">
        <f>IF((ISNUMBER(SEARCH(A553,T544))),1,0)</f>
        <v>1</v>
      </c>
      <c r="E553" s="23">
        <v>1</v>
      </c>
      <c r="F553" s="24">
        <f t="shared" si="46"/>
        <v>8</v>
      </c>
    </row>
    <row r="554" spans="1:6" x14ac:dyDescent="0.25">
      <c r="A554" s="31" t="str">
        <f t="shared" si="45"/>
        <v>BOS</v>
      </c>
      <c r="B554" s="14">
        <f>F$5</f>
        <v>5</v>
      </c>
      <c r="C554">
        <f>G$5</f>
        <v>2</v>
      </c>
      <c r="D554" s="14">
        <f>IF((ISNUMBER(SEARCH(A554,T544))),1,0)</f>
        <v>0</v>
      </c>
      <c r="E554" s="23">
        <v>1</v>
      </c>
      <c r="F554" s="24">
        <f t="shared" si="46"/>
        <v>0</v>
      </c>
    </row>
    <row r="555" spans="1:6" x14ac:dyDescent="0.25">
      <c r="A555" s="30" t="str">
        <f t="shared" si="45"/>
        <v>TBL</v>
      </c>
      <c r="B555" s="14">
        <f>F$6</f>
        <v>3</v>
      </c>
      <c r="C555">
        <f>G$6</f>
        <v>3</v>
      </c>
      <c r="D555" s="14">
        <f>IF((ISNUMBER(SEARCH(A555,T544))),1,0)</f>
        <v>0</v>
      </c>
      <c r="E555" s="23">
        <v>1</v>
      </c>
      <c r="F555" s="24">
        <f t="shared" si="46"/>
        <v>0</v>
      </c>
    </row>
    <row r="556" spans="1:6" x14ac:dyDescent="0.25">
      <c r="A556" s="30" t="str">
        <f t="shared" si="45"/>
        <v>MTL</v>
      </c>
      <c r="B556" s="14">
        <f>F$7</f>
        <v>4</v>
      </c>
      <c r="C556">
        <f>G$7</f>
        <v>4</v>
      </c>
      <c r="D556" s="14">
        <f>IF((ISNUMBER(SEARCH(A556,T544))),1,0)</f>
        <v>1</v>
      </c>
      <c r="E556" s="23">
        <v>1</v>
      </c>
      <c r="F556" s="24">
        <f t="shared" si="46"/>
        <v>16</v>
      </c>
    </row>
    <row r="557" spans="1:6" x14ac:dyDescent="0.25">
      <c r="A557" s="31" t="str">
        <f t="shared" si="45"/>
        <v>CAR</v>
      </c>
      <c r="B557" s="14">
        <f>F$10</f>
        <v>1</v>
      </c>
      <c r="C557">
        <f>G$10</f>
        <v>6</v>
      </c>
      <c r="D557" s="14">
        <f>IF((ISNUMBER(SEARCH(A557,T544))),1,0)</f>
        <v>1</v>
      </c>
      <c r="E557" s="23">
        <v>1</v>
      </c>
      <c r="F557" s="24">
        <f t="shared" si="46"/>
        <v>6</v>
      </c>
    </row>
    <row r="558" spans="1:6" x14ac:dyDescent="0.25">
      <c r="A558" s="36" t="str">
        <f t="shared" si="45"/>
        <v>OTT</v>
      </c>
      <c r="B558" s="14">
        <f>F$11</f>
        <v>6</v>
      </c>
      <c r="C558">
        <f>G$11</f>
        <v>0</v>
      </c>
      <c r="D558" s="14">
        <f>IF((ISNUMBER(SEARCH(A558,T544))),1,0)</f>
        <v>0</v>
      </c>
      <c r="E558" s="23">
        <v>1</v>
      </c>
      <c r="F558" s="24">
        <f t="shared" si="46"/>
        <v>0</v>
      </c>
    </row>
    <row r="559" spans="1:6" x14ac:dyDescent="0.25">
      <c r="A559" s="30" t="str">
        <f t="shared" si="45"/>
        <v>PIT</v>
      </c>
      <c r="B559" s="14">
        <f>F$12</f>
        <v>7</v>
      </c>
      <c r="C559">
        <f>G$12</f>
        <v>2</v>
      </c>
      <c r="D559" s="14">
        <f>IF((ISNUMBER(SEARCH(A559,T544))),1,0)</f>
        <v>1</v>
      </c>
      <c r="E559" s="23">
        <v>2</v>
      </c>
      <c r="F559" s="24">
        <f t="shared" si="46"/>
        <v>28</v>
      </c>
    </row>
    <row r="560" spans="1:6" x14ac:dyDescent="0.25">
      <c r="A560" t="str">
        <f t="shared" si="45"/>
        <v>PHI</v>
      </c>
      <c r="B560" s="14">
        <f>F$13</f>
        <v>8</v>
      </c>
      <c r="C560">
        <f>G$13</f>
        <v>4</v>
      </c>
      <c r="D560" s="14">
        <f>IF((ISNUMBER(SEARCH(A560,T544))),1,0)</f>
        <v>0</v>
      </c>
      <c r="E560" s="23">
        <v>1</v>
      </c>
      <c r="F560" s="24">
        <f t="shared" si="46"/>
        <v>0</v>
      </c>
    </row>
    <row r="561" spans="1:45" x14ac:dyDescent="0.25">
      <c r="C561" t="s">
        <v>18</v>
      </c>
      <c r="D561" s="14">
        <f>COUNTIF(D545:D560, 1)</f>
        <v>8</v>
      </c>
      <c r="E561" t="s">
        <v>19</v>
      </c>
      <c r="F561" s="24">
        <f>SUM(F545:F560)</f>
        <v>105</v>
      </c>
    </row>
    <row r="562" spans="1:45" x14ac:dyDescent="0.25">
      <c r="A562" s="1"/>
      <c r="D562" t="s">
        <v>8</v>
      </c>
      <c r="E562" s="14" t="s">
        <v>40</v>
      </c>
      <c r="F562" s="2">
        <f>VLOOKUP(E562,$I$3:$J$30,2,FALSE)</f>
        <v>7</v>
      </c>
    </row>
    <row r="563" spans="1:45" x14ac:dyDescent="0.25">
      <c r="A563" s="1"/>
      <c r="D563" t="s">
        <v>9</v>
      </c>
      <c r="E563" t="str">
        <f>S544</f>
        <v>Colorado</v>
      </c>
      <c r="F563" s="24">
        <v>0</v>
      </c>
    </row>
    <row r="564" spans="1:45" ht="15.75" thickBot="1" x14ac:dyDescent="0.3">
      <c r="A564" s="3"/>
      <c r="B564" s="4"/>
      <c r="C564" s="4"/>
      <c r="D564" s="15"/>
      <c r="E564" s="4" t="s">
        <v>6</v>
      </c>
      <c r="F564" s="25">
        <f>SUM(F561:F563)</f>
        <v>112</v>
      </c>
    </row>
    <row r="566" spans="1:45" ht="15.75" thickBot="1" x14ac:dyDescent="0.3"/>
    <row r="567" spans="1:45" ht="18" customHeight="1" thickBot="1" x14ac:dyDescent="0.3">
      <c r="A567" s="18" t="s">
        <v>5</v>
      </c>
      <c r="B567" s="27" t="str">
        <f>P567</f>
        <v>MC Hammer</v>
      </c>
      <c r="C567" s="19" t="s">
        <v>2</v>
      </c>
      <c r="D567" s="20" t="s">
        <v>13</v>
      </c>
      <c r="E567" s="21" t="s">
        <v>4</v>
      </c>
      <c r="F567" s="22" t="s">
        <v>12</v>
      </c>
      <c r="N567" s="48">
        <v>46132.364618055559</v>
      </c>
      <c r="O567" s="8" t="s">
        <v>190</v>
      </c>
      <c r="P567" s="8" t="s">
        <v>191</v>
      </c>
      <c r="Q567" s="8" t="s">
        <v>192</v>
      </c>
      <c r="R567" s="8" t="s">
        <v>44</v>
      </c>
      <c r="S567" s="8" t="s">
        <v>193</v>
      </c>
      <c r="T567" s="8" t="s">
        <v>194</v>
      </c>
      <c r="U567" s="8" t="s">
        <v>195</v>
      </c>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row>
    <row r="568" spans="1:45" x14ac:dyDescent="0.25">
      <c r="A568" s="33" t="str">
        <f>$A545</f>
        <v>COL</v>
      </c>
      <c r="B568" s="14">
        <f>B$4</f>
        <v>1</v>
      </c>
      <c r="C568">
        <f>C$4</f>
        <v>5</v>
      </c>
      <c r="D568" s="14">
        <f>IF((ISNUMBER(SEARCH(A568,T567))),1,0)</f>
        <v>1</v>
      </c>
      <c r="E568" s="23">
        <v>1</v>
      </c>
      <c r="F568" s="24">
        <f>B568*C568*D568*E568</f>
        <v>5</v>
      </c>
    </row>
    <row r="569" spans="1:45" x14ac:dyDescent="0.25">
      <c r="A569" s="29" t="str">
        <f t="shared" ref="A569:A583" si="47">A546</f>
        <v>LAK</v>
      </c>
      <c r="B569" s="14">
        <f>B$5</f>
        <v>8</v>
      </c>
      <c r="C569">
        <f>C$5</f>
        <v>0</v>
      </c>
      <c r="D569" s="14">
        <f>IF((ISNUMBER(SEARCH(A569,T567))),1,0)</f>
        <v>0</v>
      </c>
      <c r="E569" s="23">
        <v>1</v>
      </c>
      <c r="F569" s="24">
        <f t="shared" ref="F569:F583" si="48">B569*C569*D569*E569</f>
        <v>0</v>
      </c>
    </row>
    <row r="570" spans="1:45" x14ac:dyDescent="0.25">
      <c r="A570" s="32" t="str">
        <f t="shared" si="47"/>
        <v>Dal</v>
      </c>
      <c r="B570" s="14">
        <f>B$6</f>
        <v>2</v>
      </c>
      <c r="C570">
        <f>C$6</f>
        <v>2</v>
      </c>
      <c r="D570" s="14">
        <f>IF((ISNUMBER(SEARCH(A570,T567))),1,0)</f>
        <v>0</v>
      </c>
      <c r="E570" s="23">
        <v>1</v>
      </c>
      <c r="F570" s="24">
        <f t="shared" si="48"/>
        <v>0</v>
      </c>
    </row>
    <row r="571" spans="1:45" x14ac:dyDescent="0.25">
      <c r="A571" s="29" t="str">
        <f t="shared" si="47"/>
        <v>MIN</v>
      </c>
      <c r="B571" s="14">
        <f>B$7</f>
        <v>3</v>
      </c>
      <c r="C571">
        <f>C$7</f>
        <v>4</v>
      </c>
      <c r="D571" s="14">
        <f>IF((ISNUMBER(SEARCH(A571,T567))),1,0)</f>
        <v>1</v>
      </c>
      <c r="E571" s="23">
        <v>1</v>
      </c>
      <c r="F571" s="24">
        <f t="shared" si="48"/>
        <v>12</v>
      </c>
    </row>
    <row r="572" spans="1:45" x14ac:dyDescent="0.25">
      <c r="A572" t="str">
        <f t="shared" si="47"/>
        <v>VGK</v>
      </c>
      <c r="B572" s="14">
        <f>B$10</f>
        <v>4</v>
      </c>
      <c r="C572">
        <f>C$10</f>
        <v>5</v>
      </c>
      <c r="D572" s="14">
        <f>IF((ISNUMBER(SEARCH(A572,T567))),1,0)</f>
        <v>1</v>
      </c>
      <c r="E572" s="23">
        <v>1</v>
      </c>
      <c r="F572" s="24">
        <f t="shared" si="48"/>
        <v>20</v>
      </c>
    </row>
    <row r="573" spans="1:45" x14ac:dyDescent="0.25">
      <c r="A573" s="29" t="str">
        <f t="shared" si="47"/>
        <v>UTA</v>
      </c>
      <c r="B573" s="14">
        <f>B$11</f>
        <v>6</v>
      </c>
      <c r="C573">
        <f>C$11</f>
        <v>2</v>
      </c>
      <c r="D573" s="14">
        <f>IF((ISNUMBER(SEARCH(A573,T567))),1,0)</f>
        <v>0</v>
      </c>
      <c r="E573" s="23">
        <v>1</v>
      </c>
      <c r="F573" s="24">
        <f t="shared" si="48"/>
        <v>0</v>
      </c>
    </row>
    <row r="574" spans="1:45" x14ac:dyDescent="0.25">
      <c r="A574" s="32" t="str">
        <f t="shared" si="47"/>
        <v>EDM</v>
      </c>
      <c r="B574" s="14">
        <f>B$12</f>
        <v>5</v>
      </c>
      <c r="C574">
        <f>C$12</f>
        <v>2</v>
      </c>
      <c r="D574" s="14">
        <f>IF((ISNUMBER(SEARCH(A574,T567))),1,0)</f>
        <v>1</v>
      </c>
      <c r="E574" s="23">
        <v>2</v>
      </c>
      <c r="F574" s="24">
        <f t="shared" si="48"/>
        <v>20</v>
      </c>
    </row>
    <row r="575" spans="1:45" x14ac:dyDescent="0.25">
      <c r="A575" s="32" t="str">
        <f t="shared" si="47"/>
        <v>ANAH</v>
      </c>
      <c r="B575" s="14">
        <f>B$13</f>
        <v>7</v>
      </c>
      <c r="C575">
        <f>C$13</f>
        <v>4</v>
      </c>
      <c r="D575" s="14">
        <f>IF((ISNUMBER(SEARCH(A575,T567))),1,0)</f>
        <v>0</v>
      </c>
      <c r="E575" s="23">
        <v>1</v>
      </c>
      <c r="F575" s="24">
        <f t="shared" si="48"/>
        <v>0</v>
      </c>
    </row>
    <row r="576" spans="1:45" x14ac:dyDescent="0.25">
      <c r="A576" s="31" t="str">
        <f t="shared" si="47"/>
        <v>BUF</v>
      </c>
      <c r="B576" s="14">
        <f>F$4</f>
        <v>2</v>
      </c>
      <c r="C576">
        <f>G$4</f>
        <v>4</v>
      </c>
      <c r="D576" s="14">
        <f>IF((ISNUMBER(SEARCH(A576,T567))),1,0)</f>
        <v>1</v>
      </c>
      <c r="E576" s="23">
        <v>1</v>
      </c>
      <c r="F576" s="24">
        <f t="shared" si="48"/>
        <v>8</v>
      </c>
    </row>
    <row r="577" spans="1:45" x14ac:dyDescent="0.25">
      <c r="A577" s="31" t="str">
        <f t="shared" si="47"/>
        <v>BOS</v>
      </c>
      <c r="B577" s="14">
        <f>F$5</f>
        <v>5</v>
      </c>
      <c r="C577">
        <f>G$5</f>
        <v>2</v>
      </c>
      <c r="D577" s="14">
        <f>IF((ISNUMBER(SEARCH(A577,T567))),1,0)</f>
        <v>0</v>
      </c>
      <c r="E577" s="23">
        <v>1</v>
      </c>
      <c r="F577" s="24">
        <f t="shared" si="48"/>
        <v>0</v>
      </c>
    </row>
    <row r="578" spans="1:45" x14ac:dyDescent="0.25">
      <c r="A578" s="30" t="str">
        <f t="shared" si="47"/>
        <v>TBL</v>
      </c>
      <c r="B578" s="14">
        <f>F$6</f>
        <v>3</v>
      </c>
      <c r="C578">
        <f>G$6</f>
        <v>3</v>
      </c>
      <c r="D578" s="14">
        <f>IF((ISNUMBER(SEARCH(A578,T567))),1,0)</f>
        <v>0</v>
      </c>
      <c r="E578" s="23">
        <v>1</v>
      </c>
      <c r="F578" s="24">
        <f t="shared" si="48"/>
        <v>0</v>
      </c>
    </row>
    <row r="579" spans="1:45" x14ac:dyDescent="0.25">
      <c r="A579" s="30" t="str">
        <f t="shared" si="47"/>
        <v>MTL</v>
      </c>
      <c r="B579" s="14">
        <f>F$7</f>
        <v>4</v>
      </c>
      <c r="C579">
        <f>G$7</f>
        <v>4</v>
      </c>
      <c r="D579" s="14">
        <f>IF((ISNUMBER(SEARCH(A579,T567))),1,0)</f>
        <v>1</v>
      </c>
      <c r="E579" s="23">
        <v>1</v>
      </c>
      <c r="F579" s="24">
        <f t="shared" si="48"/>
        <v>16</v>
      </c>
    </row>
    <row r="580" spans="1:45" x14ac:dyDescent="0.25">
      <c r="A580" s="31" t="str">
        <f t="shared" si="47"/>
        <v>CAR</v>
      </c>
      <c r="B580" s="14">
        <f>F$10</f>
        <v>1</v>
      </c>
      <c r="C580">
        <f>G$10</f>
        <v>6</v>
      </c>
      <c r="D580" s="14">
        <f>IF((ISNUMBER(SEARCH(A580,T567))),1,0)</f>
        <v>1</v>
      </c>
      <c r="E580" s="23">
        <v>1</v>
      </c>
      <c r="F580" s="24">
        <f t="shared" si="48"/>
        <v>6</v>
      </c>
    </row>
    <row r="581" spans="1:45" x14ac:dyDescent="0.25">
      <c r="A581" s="36" t="str">
        <f t="shared" si="47"/>
        <v>OTT</v>
      </c>
      <c r="B581" s="14">
        <f>F$11</f>
        <v>6</v>
      </c>
      <c r="C581">
        <f>G$11</f>
        <v>0</v>
      </c>
      <c r="D581" s="14">
        <f>IF((ISNUMBER(SEARCH(A581,T567))),1,0)</f>
        <v>0</v>
      </c>
      <c r="E581" s="23">
        <v>1</v>
      </c>
      <c r="F581" s="24">
        <f t="shared" si="48"/>
        <v>0</v>
      </c>
    </row>
    <row r="582" spans="1:45" x14ac:dyDescent="0.25">
      <c r="A582" s="30" t="str">
        <f t="shared" si="47"/>
        <v>PIT</v>
      </c>
      <c r="B582" s="14">
        <f>F$12</f>
        <v>7</v>
      </c>
      <c r="C582">
        <f>G$12</f>
        <v>2</v>
      </c>
      <c r="D582" s="14">
        <f>IF((ISNUMBER(SEARCH(A582,T567))),1,0)</f>
        <v>0</v>
      </c>
      <c r="E582" s="23">
        <v>1</v>
      </c>
      <c r="F582" s="24">
        <f t="shared" si="48"/>
        <v>0</v>
      </c>
    </row>
    <row r="583" spans="1:45" x14ac:dyDescent="0.25">
      <c r="A583" t="str">
        <f t="shared" si="47"/>
        <v>PHI</v>
      </c>
      <c r="B583" s="14">
        <f>F$13</f>
        <v>8</v>
      </c>
      <c r="C583">
        <f>G$13</f>
        <v>4</v>
      </c>
      <c r="D583" s="14">
        <f>IF((ISNUMBER(SEARCH(A583,T567))),1,0)</f>
        <v>1</v>
      </c>
      <c r="E583" s="23">
        <v>1</v>
      </c>
      <c r="F583" s="24">
        <f t="shared" si="48"/>
        <v>32</v>
      </c>
    </row>
    <row r="584" spans="1:45" x14ac:dyDescent="0.25">
      <c r="C584" t="s">
        <v>18</v>
      </c>
      <c r="D584" s="14">
        <f>COUNTIF(D568:D583, 1)</f>
        <v>8</v>
      </c>
      <c r="E584" t="s">
        <v>19</v>
      </c>
      <c r="F584" s="24">
        <f>SUM(F568:F583)</f>
        <v>119</v>
      </c>
    </row>
    <row r="585" spans="1:45" x14ac:dyDescent="0.25">
      <c r="A585" s="1"/>
      <c r="D585" t="s">
        <v>8</v>
      </c>
      <c r="E585" s="14" t="s">
        <v>196</v>
      </c>
      <c r="F585" s="2">
        <f>VLOOKUP(E585,$I$3:$J$30,2,FALSE)</f>
        <v>10</v>
      </c>
    </row>
    <row r="586" spans="1:45" x14ac:dyDescent="0.25">
      <c r="A586" s="1"/>
      <c r="D586" t="s">
        <v>9</v>
      </c>
      <c r="E586" t="str">
        <f>S567</f>
        <v>colarado</v>
      </c>
      <c r="F586" s="24">
        <v>0</v>
      </c>
    </row>
    <row r="587" spans="1:45" ht="15.75" thickBot="1" x14ac:dyDescent="0.3">
      <c r="A587" s="3"/>
      <c r="B587" s="4"/>
      <c r="C587" s="4"/>
      <c r="D587" s="15"/>
      <c r="E587" s="4" t="s">
        <v>6</v>
      </c>
      <c r="F587" s="25">
        <f>SUM(F584:F586)</f>
        <v>129</v>
      </c>
    </row>
    <row r="589" spans="1:45" ht="15.75" thickBot="1" x14ac:dyDescent="0.3"/>
    <row r="590" spans="1:45" ht="19.149999999999999" customHeight="1" thickBot="1" x14ac:dyDescent="0.3">
      <c r="A590" s="18" t="s">
        <v>5</v>
      </c>
      <c r="B590" s="27" t="str">
        <f>P590</f>
        <v>The Champ</v>
      </c>
      <c r="C590" s="19" t="s">
        <v>2</v>
      </c>
      <c r="D590" s="20" t="s">
        <v>13</v>
      </c>
      <c r="E590" s="21" t="s">
        <v>4</v>
      </c>
      <c r="F590" s="22" t="s">
        <v>12</v>
      </c>
      <c r="N590" s="48">
        <v>46132.409131944441</v>
      </c>
      <c r="O590" s="8" t="s">
        <v>197</v>
      </c>
      <c r="P590" s="8" t="s">
        <v>198</v>
      </c>
      <c r="Q590" s="8" t="s">
        <v>26</v>
      </c>
      <c r="R590" s="8" t="s">
        <v>46</v>
      </c>
      <c r="S590" s="8" t="s">
        <v>46</v>
      </c>
      <c r="T590" s="9" t="s">
        <v>199</v>
      </c>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row>
    <row r="591" spans="1:45" x14ac:dyDescent="0.25">
      <c r="A591" s="33" t="str">
        <f>$A568</f>
        <v>COL</v>
      </c>
      <c r="B591" s="14">
        <f>B$4</f>
        <v>1</v>
      </c>
      <c r="C591">
        <f>C$4</f>
        <v>5</v>
      </c>
      <c r="D591" s="14">
        <f>IF((ISNUMBER(SEARCH(A591,T590))),1,0)</f>
        <v>0</v>
      </c>
      <c r="E591" s="23">
        <v>1</v>
      </c>
      <c r="F591" s="24">
        <f>B591*C591*D591*E591</f>
        <v>0</v>
      </c>
    </row>
    <row r="592" spans="1:45" x14ac:dyDescent="0.25">
      <c r="A592" s="29" t="str">
        <f t="shared" ref="A592:A606" si="49">A569</f>
        <v>LAK</v>
      </c>
      <c r="B592" s="14">
        <f>B$5</f>
        <v>8</v>
      </c>
      <c r="C592">
        <f>C$5</f>
        <v>0</v>
      </c>
      <c r="D592" s="14">
        <f>IF((ISNUMBER(SEARCH(A592,T590))),1,0)</f>
        <v>0</v>
      </c>
      <c r="E592" s="23">
        <v>1</v>
      </c>
      <c r="F592" s="24">
        <f t="shared" ref="F592:F606" si="50">B592*C592*D592*E592</f>
        <v>0</v>
      </c>
    </row>
    <row r="593" spans="1:6" x14ac:dyDescent="0.25">
      <c r="A593" s="32" t="str">
        <f t="shared" si="49"/>
        <v>Dal</v>
      </c>
      <c r="B593" s="14">
        <f>B$6</f>
        <v>2</v>
      </c>
      <c r="C593">
        <f>C$6</f>
        <v>2</v>
      </c>
      <c r="D593" s="14">
        <f>IF((ISNUMBER(SEARCH(A593,T590))),1,0)</f>
        <v>0</v>
      </c>
      <c r="E593" s="23">
        <v>1</v>
      </c>
      <c r="F593" s="24">
        <f t="shared" si="50"/>
        <v>0</v>
      </c>
    </row>
    <row r="594" spans="1:6" x14ac:dyDescent="0.25">
      <c r="A594" s="29" t="str">
        <f t="shared" si="49"/>
        <v>MIN</v>
      </c>
      <c r="B594" s="14">
        <f>B$7</f>
        <v>3</v>
      </c>
      <c r="C594">
        <f>C$7</f>
        <v>4</v>
      </c>
      <c r="D594" s="14">
        <f>IF((ISNUMBER(SEARCH(A594,T590))),1,0)</f>
        <v>1</v>
      </c>
      <c r="E594" s="23">
        <v>1</v>
      </c>
      <c r="F594" s="24">
        <f t="shared" si="50"/>
        <v>12</v>
      </c>
    </row>
    <row r="595" spans="1:6" x14ac:dyDescent="0.25">
      <c r="A595" t="str">
        <f t="shared" si="49"/>
        <v>VGK</v>
      </c>
      <c r="B595" s="14">
        <f>B$10</f>
        <v>4</v>
      </c>
      <c r="C595">
        <f>C$10</f>
        <v>5</v>
      </c>
      <c r="D595" s="14">
        <f>IF((ISNUMBER(SEARCH(A595,T590))),1,0)</f>
        <v>1</v>
      </c>
      <c r="E595" s="23">
        <v>2</v>
      </c>
      <c r="F595" s="24">
        <f t="shared" si="50"/>
        <v>40</v>
      </c>
    </row>
    <row r="596" spans="1:6" x14ac:dyDescent="0.25">
      <c r="A596" s="29" t="str">
        <f t="shared" si="49"/>
        <v>UTA</v>
      </c>
      <c r="B596" s="14">
        <f>B$11</f>
        <v>6</v>
      </c>
      <c r="C596">
        <f>C$11</f>
        <v>2</v>
      </c>
      <c r="D596" s="14">
        <f>IF((ISNUMBER(SEARCH(A596,T590))),1,0)</f>
        <v>0</v>
      </c>
      <c r="E596" s="23">
        <v>1</v>
      </c>
      <c r="F596" s="24">
        <f t="shared" si="50"/>
        <v>0</v>
      </c>
    </row>
    <row r="597" spans="1:6" x14ac:dyDescent="0.25">
      <c r="A597" s="32" t="str">
        <f t="shared" si="49"/>
        <v>EDM</v>
      </c>
      <c r="B597" s="14">
        <f>B$12</f>
        <v>5</v>
      </c>
      <c r="C597">
        <f>C$12</f>
        <v>2</v>
      </c>
      <c r="D597" s="14">
        <f>IF((ISNUMBER(SEARCH(A597,T590))),1,0)</f>
        <v>1</v>
      </c>
      <c r="E597" s="23">
        <v>1</v>
      </c>
      <c r="F597" s="24">
        <f t="shared" si="50"/>
        <v>10</v>
      </c>
    </row>
    <row r="598" spans="1:6" x14ac:dyDescent="0.25">
      <c r="A598" s="32" t="str">
        <f t="shared" si="49"/>
        <v>ANAH</v>
      </c>
      <c r="B598" s="14">
        <f>B$13</f>
        <v>7</v>
      </c>
      <c r="C598">
        <f>C$13</f>
        <v>4</v>
      </c>
      <c r="D598" s="14">
        <f>IF((ISNUMBER(SEARCH(A598,T590))),1,0)</f>
        <v>0</v>
      </c>
      <c r="E598" s="23">
        <v>1</v>
      </c>
      <c r="F598" s="24">
        <f t="shared" si="50"/>
        <v>0</v>
      </c>
    </row>
    <row r="599" spans="1:6" x14ac:dyDescent="0.25">
      <c r="A599" s="31" t="str">
        <f t="shared" si="49"/>
        <v>BUF</v>
      </c>
      <c r="B599" s="14">
        <f>F$4</f>
        <v>2</v>
      </c>
      <c r="C599">
        <f>G$4</f>
        <v>4</v>
      </c>
      <c r="D599" s="14">
        <f>IF((ISNUMBER(SEARCH(A599,T590))),1,0)</f>
        <v>1</v>
      </c>
      <c r="E599" s="23">
        <v>1</v>
      </c>
      <c r="F599" s="24">
        <f t="shared" si="50"/>
        <v>8</v>
      </c>
    </row>
    <row r="600" spans="1:6" x14ac:dyDescent="0.25">
      <c r="A600" s="31" t="str">
        <f t="shared" si="49"/>
        <v>BOS</v>
      </c>
      <c r="B600" s="14">
        <f>F$5</f>
        <v>5</v>
      </c>
      <c r="C600">
        <f>G$5</f>
        <v>2</v>
      </c>
      <c r="D600" s="14">
        <f>IF((ISNUMBER(SEARCH(A600,T590))),1,0)</f>
        <v>0</v>
      </c>
      <c r="E600" s="23">
        <v>1</v>
      </c>
      <c r="F600" s="24">
        <f t="shared" si="50"/>
        <v>0</v>
      </c>
    </row>
    <row r="601" spans="1:6" x14ac:dyDescent="0.25">
      <c r="A601" s="30" t="str">
        <f t="shared" si="49"/>
        <v>TBL</v>
      </c>
      <c r="B601" s="14">
        <f>F$6</f>
        <v>3</v>
      </c>
      <c r="C601">
        <f>G$6</f>
        <v>3</v>
      </c>
      <c r="D601" s="14">
        <f>IF((ISNUMBER(SEARCH(A601,T590))),1,0)</f>
        <v>1</v>
      </c>
      <c r="E601" s="23">
        <v>1</v>
      </c>
      <c r="F601" s="24">
        <f t="shared" si="50"/>
        <v>9</v>
      </c>
    </row>
    <row r="602" spans="1:6" x14ac:dyDescent="0.25">
      <c r="A602" s="30" t="str">
        <f t="shared" si="49"/>
        <v>MTL</v>
      </c>
      <c r="B602" s="14">
        <f>F$7</f>
        <v>4</v>
      </c>
      <c r="C602">
        <f>G$7</f>
        <v>4</v>
      </c>
      <c r="D602" s="14">
        <f>IF((ISNUMBER(SEARCH(A602,T590))),1,0)</f>
        <v>0</v>
      </c>
      <c r="E602" s="23">
        <v>1</v>
      </c>
      <c r="F602" s="24">
        <f t="shared" si="50"/>
        <v>0</v>
      </c>
    </row>
    <row r="603" spans="1:6" x14ac:dyDescent="0.25">
      <c r="A603" s="31" t="str">
        <f t="shared" si="49"/>
        <v>CAR</v>
      </c>
      <c r="B603" s="14">
        <f>F$10</f>
        <v>1</v>
      </c>
      <c r="C603">
        <f>G$10</f>
        <v>6</v>
      </c>
      <c r="D603" s="14">
        <f>IF((ISNUMBER(SEARCH(A603,T590))),1,0)</f>
        <v>0</v>
      </c>
      <c r="E603" s="23">
        <v>1</v>
      </c>
      <c r="F603" s="24">
        <f t="shared" si="50"/>
        <v>0</v>
      </c>
    </row>
    <row r="604" spans="1:6" x14ac:dyDescent="0.25">
      <c r="A604" s="36" t="str">
        <f t="shared" si="49"/>
        <v>OTT</v>
      </c>
      <c r="B604" s="14">
        <f>F$11</f>
        <v>6</v>
      </c>
      <c r="C604">
        <f>G$11</f>
        <v>0</v>
      </c>
      <c r="D604" s="14">
        <f>IF((ISNUMBER(SEARCH(A604,T590))),1,0)</f>
        <v>1</v>
      </c>
      <c r="E604" s="23">
        <v>1</v>
      </c>
      <c r="F604" s="24">
        <f t="shared" si="50"/>
        <v>0</v>
      </c>
    </row>
    <row r="605" spans="1:6" x14ac:dyDescent="0.25">
      <c r="A605" s="30" t="str">
        <f t="shared" si="49"/>
        <v>PIT</v>
      </c>
      <c r="B605" s="14">
        <f>F$12</f>
        <v>7</v>
      </c>
      <c r="C605">
        <f>G$12</f>
        <v>2</v>
      </c>
      <c r="D605" s="14">
        <f>IF((ISNUMBER(SEARCH(A605,T590))),1,0)</f>
        <v>1</v>
      </c>
      <c r="E605" s="23">
        <v>1</v>
      </c>
      <c r="F605" s="24">
        <f t="shared" si="50"/>
        <v>14</v>
      </c>
    </row>
    <row r="606" spans="1:6" x14ac:dyDescent="0.25">
      <c r="A606" t="str">
        <f t="shared" si="49"/>
        <v>PHI</v>
      </c>
      <c r="B606" s="14">
        <f>F$13</f>
        <v>8</v>
      </c>
      <c r="C606">
        <f>G$13</f>
        <v>4</v>
      </c>
      <c r="D606" s="14">
        <f>IF((ISNUMBER(SEARCH(A606,T590))),1,0)</f>
        <v>1</v>
      </c>
      <c r="E606" s="23">
        <v>1</v>
      </c>
      <c r="F606" s="24">
        <f t="shared" si="50"/>
        <v>32</v>
      </c>
    </row>
    <row r="607" spans="1:6" x14ac:dyDescent="0.25">
      <c r="C607" t="s">
        <v>18</v>
      </c>
      <c r="D607" s="14">
        <f>COUNTIF(D591:D606, 1)</f>
        <v>8</v>
      </c>
      <c r="E607" t="s">
        <v>19</v>
      </c>
      <c r="F607" s="24">
        <f>SUM(F591:F606)</f>
        <v>125</v>
      </c>
    </row>
    <row r="608" spans="1:6" x14ac:dyDescent="0.25">
      <c r="A608" s="1"/>
      <c r="D608" t="s">
        <v>8</v>
      </c>
      <c r="E608" s="14" t="s">
        <v>26</v>
      </c>
      <c r="F608" s="2">
        <f>VLOOKUP(E608,$I$3:$J$30,2,FALSE)</f>
        <v>6</v>
      </c>
    </row>
    <row r="609" spans="1:45" x14ac:dyDescent="0.25">
      <c r="A609" s="1"/>
      <c r="D609" t="s">
        <v>9</v>
      </c>
      <c r="E609" t="str">
        <f>S590</f>
        <v>Vegas</v>
      </c>
      <c r="F609" s="24">
        <v>0</v>
      </c>
    </row>
    <row r="610" spans="1:45" ht="15.75" thickBot="1" x14ac:dyDescent="0.3">
      <c r="A610" s="3"/>
      <c r="B610" s="4"/>
      <c r="C610" s="4"/>
      <c r="D610" s="15"/>
      <c r="E610" s="4" t="s">
        <v>6</v>
      </c>
      <c r="F610" s="25">
        <f>SUM(F607:F609)</f>
        <v>131</v>
      </c>
    </row>
    <row r="612" spans="1:45" ht="15.75" thickBot="1" x14ac:dyDescent="0.3"/>
    <row r="613" spans="1:45" ht="27" thickBot="1" x14ac:dyDescent="0.3">
      <c r="A613" s="18" t="s">
        <v>5</v>
      </c>
      <c r="B613" s="27" t="str">
        <f>P613</f>
        <v>Broad Street Bullies</v>
      </c>
      <c r="C613" s="19" t="s">
        <v>2</v>
      </c>
      <c r="D613" s="20" t="s">
        <v>13</v>
      </c>
      <c r="E613" s="21" t="s">
        <v>4</v>
      </c>
      <c r="F613" s="22" t="s">
        <v>12</v>
      </c>
      <c r="N613" s="48">
        <v>46132.569930555554</v>
      </c>
      <c r="O613" s="8" t="s">
        <v>201</v>
      </c>
      <c r="P613" s="8" t="s">
        <v>202</v>
      </c>
      <c r="Q613" s="8" t="s">
        <v>203</v>
      </c>
      <c r="R613" s="8" t="s">
        <v>204</v>
      </c>
      <c r="S613" s="8" t="s">
        <v>204</v>
      </c>
      <c r="T613" s="9" t="s">
        <v>205</v>
      </c>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row>
    <row r="614" spans="1:45" x14ac:dyDescent="0.25">
      <c r="A614" s="33" t="str">
        <f>$A591</f>
        <v>COL</v>
      </c>
      <c r="B614" s="14">
        <f>B$4</f>
        <v>1</v>
      </c>
      <c r="C614">
        <f>C$4</f>
        <v>5</v>
      </c>
      <c r="D614" s="14">
        <f>IF((ISNUMBER(SEARCH(A614,T613))),1,0)</f>
        <v>0</v>
      </c>
      <c r="E614" s="23">
        <v>1</v>
      </c>
      <c r="F614" s="24">
        <f>B614*C614*D614*E614</f>
        <v>0</v>
      </c>
    </row>
    <row r="615" spans="1:45" x14ac:dyDescent="0.25">
      <c r="A615" s="29" t="str">
        <f t="shared" ref="A615:A629" si="51">A592</f>
        <v>LAK</v>
      </c>
      <c r="B615" s="14">
        <f>B$5</f>
        <v>8</v>
      </c>
      <c r="C615">
        <f>C$5</f>
        <v>0</v>
      </c>
      <c r="D615" s="14">
        <f>IF((ISNUMBER(SEARCH(A615,T613))),1,0)</f>
        <v>1</v>
      </c>
      <c r="E615" s="23">
        <v>1</v>
      </c>
      <c r="F615" s="24">
        <f t="shared" ref="F615:F629" si="52">B615*C615*D615*E615</f>
        <v>0</v>
      </c>
    </row>
    <row r="616" spans="1:45" x14ac:dyDescent="0.25">
      <c r="A616" s="32" t="str">
        <f t="shared" si="51"/>
        <v>Dal</v>
      </c>
      <c r="B616" s="14">
        <f>B$6</f>
        <v>2</v>
      </c>
      <c r="C616">
        <f>C$6</f>
        <v>2</v>
      </c>
      <c r="D616" s="14">
        <f>IF((ISNUMBER(SEARCH(A616,T613))),1,0)</f>
        <v>0</v>
      </c>
      <c r="E616" s="23">
        <v>1</v>
      </c>
      <c r="F616" s="24">
        <f t="shared" si="52"/>
        <v>0</v>
      </c>
    </row>
    <row r="617" spans="1:45" x14ac:dyDescent="0.25">
      <c r="A617" s="29" t="str">
        <f t="shared" si="51"/>
        <v>MIN</v>
      </c>
      <c r="B617" s="14">
        <f>B$7</f>
        <v>3</v>
      </c>
      <c r="C617">
        <f>C$7</f>
        <v>4</v>
      </c>
      <c r="D617" s="14">
        <f>IF((ISNUMBER(SEARCH(A617,T613))),1,0)</f>
        <v>1</v>
      </c>
      <c r="E617" s="23">
        <v>1</v>
      </c>
      <c r="F617" s="24">
        <f t="shared" si="52"/>
        <v>12</v>
      </c>
    </row>
    <row r="618" spans="1:45" x14ac:dyDescent="0.25">
      <c r="A618" t="str">
        <f t="shared" si="51"/>
        <v>VGK</v>
      </c>
      <c r="B618" s="14">
        <f>B$10</f>
        <v>4</v>
      </c>
      <c r="C618">
        <f>C$10</f>
        <v>5</v>
      </c>
      <c r="D618" s="14">
        <f>IF((ISNUMBER(SEARCH(A618,T613))),1,0)</f>
        <v>1</v>
      </c>
      <c r="E618" s="23">
        <v>1</v>
      </c>
      <c r="F618" s="24">
        <f t="shared" si="52"/>
        <v>20</v>
      </c>
    </row>
    <row r="619" spans="1:45" x14ac:dyDescent="0.25">
      <c r="A619" s="29" t="str">
        <f t="shared" si="51"/>
        <v>UTA</v>
      </c>
      <c r="B619" s="14">
        <f>B$11</f>
        <v>6</v>
      </c>
      <c r="C619">
        <f>C$11</f>
        <v>2</v>
      </c>
      <c r="D619" s="14">
        <f>IF((ISNUMBER(SEARCH(A619,T613))),1,0)</f>
        <v>0</v>
      </c>
      <c r="E619" s="23">
        <v>1</v>
      </c>
      <c r="F619" s="24">
        <f t="shared" si="52"/>
        <v>0</v>
      </c>
    </row>
    <row r="620" spans="1:45" x14ac:dyDescent="0.25">
      <c r="A620" s="32" t="str">
        <f t="shared" si="51"/>
        <v>EDM</v>
      </c>
      <c r="B620" s="14">
        <f>B$12</f>
        <v>5</v>
      </c>
      <c r="C620">
        <f>C$12</f>
        <v>2</v>
      </c>
      <c r="D620" s="14">
        <f>IF((ISNUMBER(SEARCH(A620,T613))),1,0)</f>
        <v>0</v>
      </c>
      <c r="E620" s="23">
        <v>1</v>
      </c>
      <c r="F620" s="24">
        <f t="shared" si="52"/>
        <v>0</v>
      </c>
    </row>
    <row r="621" spans="1:45" x14ac:dyDescent="0.25">
      <c r="A621" s="32" t="str">
        <f t="shared" si="51"/>
        <v>ANAH</v>
      </c>
      <c r="B621" s="14">
        <f>B$13</f>
        <v>7</v>
      </c>
      <c r="C621">
        <f>C$13</f>
        <v>4</v>
      </c>
      <c r="D621" s="14">
        <f>IF((ISNUMBER(SEARCH(A621,T613))),1,0)</f>
        <v>1</v>
      </c>
      <c r="E621" s="23">
        <v>1</v>
      </c>
      <c r="F621" s="24">
        <f t="shared" si="52"/>
        <v>28</v>
      </c>
    </row>
    <row r="622" spans="1:45" x14ac:dyDescent="0.25">
      <c r="A622" s="31" t="str">
        <f t="shared" si="51"/>
        <v>BUF</v>
      </c>
      <c r="B622" s="14">
        <f>F$4</f>
        <v>2</v>
      </c>
      <c r="C622">
        <f>G$4</f>
        <v>4</v>
      </c>
      <c r="D622" s="14">
        <f>IF((ISNUMBER(SEARCH(A622,T613))),1,0)</f>
        <v>0</v>
      </c>
      <c r="E622" s="23">
        <v>1</v>
      </c>
      <c r="F622" s="24">
        <f t="shared" si="52"/>
        <v>0</v>
      </c>
    </row>
    <row r="623" spans="1:45" x14ac:dyDescent="0.25">
      <c r="A623" s="31" t="str">
        <f t="shared" si="51"/>
        <v>BOS</v>
      </c>
      <c r="B623" s="14">
        <f>F$5</f>
        <v>5</v>
      </c>
      <c r="C623">
        <f>G$5</f>
        <v>2</v>
      </c>
      <c r="D623" s="14">
        <f>IF((ISNUMBER(SEARCH(A623,T613))),1,0)</f>
        <v>1</v>
      </c>
      <c r="E623" s="23">
        <v>1</v>
      </c>
      <c r="F623" s="24">
        <f t="shared" si="52"/>
        <v>10</v>
      </c>
    </row>
    <row r="624" spans="1:45" x14ac:dyDescent="0.25">
      <c r="A624" s="30" t="str">
        <f t="shared" si="51"/>
        <v>TBL</v>
      </c>
      <c r="B624" s="14">
        <f>F$6</f>
        <v>3</v>
      </c>
      <c r="C624">
        <f>G$6</f>
        <v>3</v>
      </c>
      <c r="D624" s="14">
        <f>IF((ISNUMBER(SEARCH(A624,T613))),1,0)</f>
        <v>0</v>
      </c>
      <c r="E624" s="23">
        <v>1</v>
      </c>
      <c r="F624" s="24">
        <f t="shared" si="52"/>
        <v>0</v>
      </c>
    </row>
    <row r="625" spans="1:45" x14ac:dyDescent="0.25">
      <c r="A625" s="30" t="str">
        <f t="shared" si="51"/>
        <v>MTL</v>
      </c>
      <c r="B625" s="14">
        <f>F$7</f>
        <v>4</v>
      </c>
      <c r="C625">
        <f>G$7</f>
        <v>4</v>
      </c>
      <c r="D625" s="14">
        <f>IF((ISNUMBER(SEARCH(A625,T613))),1,0)</f>
        <v>1</v>
      </c>
      <c r="E625" s="23">
        <v>1</v>
      </c>
      <c r="F625" s="24">
        <f t="shared" si="52"/>
        <v>16</v>
      </c>
    </row>
    <row r="626" spans="1:45" x14ac:dyDescent="0.25">
      <c r="A626" s="31" t="str">
        <f t="shared" si="51"/>
        <v>CAR</v>
      </c>
      <c r="B626" s="14">
        <f>F$10</f>
        <v>1</v>
      </c>
      <c r="C626">
        <f>G$10</f>
        <v>6</v>
      </c>
      <c r="D626" s="14">
        <f>IF((ISNUMBER(SEARCH(A626,T613))),1,0)</f>
        <v>0</v>
      </c>
      <c r="E626" s="23">
        <v>1</v>
      </c>
      <c r="F626" s="24">
        <f t="shared" si="52"/>
        <v>0</v>
      </c>
    </row>
    <row r="627" spans="1:45" x14ac:dyDescent="0.25">
      <c r="A627" s="36" t="str">
        <f t="shared" si="51"/>
        <v>OTT</v>
      </c>
      <c r="B627" s="14">
        <f>F$11</f>
        <v>6</v>
      </c>
      <c r="C627">
        <f>G$11</f>
        <v>0</v>
      </c>
      <c r="D627" s="14">
        <f>IF((ISNUMBER(SEARCH(A627,T613))),1,0)</f>
        <v>1</v>
      </c>
      <c r="E627" s="23">
        <v>1</v>
      </c>
      <c r="F627" s="24">
        <f t="shared" si="52"/>
        <v>0</v>
      </c>
    </row>
    <row r="628" spans="1:45" x14ac:dyDescent="0.25">
      <c r="A628" s="30" t="str">
        <f t="shared" si="51"/>
        <v>PIT</v>
      </c>
      <c r="B628" s="14">
        <f>F$12</f>
        <v>7</v>
      </c>
      <c r="C628">
        <f>G$12</f>
        <v>2</v>
      </c>
      <c r="D628" s="14">
        <f>IF((ISNUMBER(SEARCH(A628,T613))),1,0)</f>
        <v>0</v>
      </c>
      <c r="E628" s="23">
        <v>1</v>
      </c>
      <c r="F628" s="24">
        <f t="shared" si="52"/>
        <v>0</v>
      </c>
    </row>
    <row r="629" spans="1:45" x14ac:dyDescent="0.25">
      <c r="A629" t="str">
        <f t="shared" si="51"/>
        <v>PHI</v>
      </c>
      <c r="B629" s="14">
        <f>F$13</f>
        <v>8</v>
      </c>
      <c r="C629">
        <f>G$13</f>
        <v>4</v>
      </c>
      <c r="D629" s="14">
        <f>IF((ISNUMBER(SEARCH(A629,T613))),1,0)</f>
        <v>1</v>
      </c>
      <c r="E629" s="23">
        <v>2</v>
      </c>
      <c r="F629" s="24">
        <f t="shared" si="52"/>
        <v>64</v>
      </c>
    </row>
    <row r="630" spans="1:45" x14ac:dyDescent="0.25">
      <c r="C630" t="s">
        <v>18</v>
      </c>
      <c r="D630" s="14">
        <f>COUNTIF(D614:D629, 1)</f>
        <v>8</v>
      </c>
      <c r="E630" t="s">
        <v>19</v>
      </c>
      <c r="F630" s="24">
        <f>SUM(F614:F629)</f>
        <v>150</v>
      </c>
    </row>
    <row r="631" spans="1:45" x14ac:dyDescent="0.25">
      <c r="A631" s="1"/>
      <c r="D631" t="s">
        <v>8</v>
      </c>
      <c r="E631" s="14" t="s">
        <v>200</v>
      </c>
      <c r="F631" s="2">
        <f>VLOOKUP(E631,$I$3:$J$30,2,FALSE)</f>
        <v>3</v>
      </c>
    </row>
    <row r="632" spans="1:45" x14ac:dyDescent="0.25">
      <c r="A632" s="1"/>
      <c r="D632" t="s">
        <v>9</v>
      </c>
      <c r="E632" t="str">
        <f>S613</f>
        <v>Phildephia</v>
      </c>
      <c r="F632" s="24">
        <v>0</v>
      </c>
    </row>
    <row r="633" spans="1:45" ht="15.75" thickBot="1" x14ac:dyDescent="0.3">
      <c r="A633" s="3"/>
      <c r="B633" s="4"/>
      <c r="C633" s="4"/>
      <c r="D633" s="15"/>
      <c r="E633" s="4" t="s">
        <v>6</v>
      </c>
      <c r="F633" s="25">
        <f>SUM(F630:F632)</f>
        <v>153</v>
      </c>
    </row>
    <row r="635" spans="1:45" ht="15.75" thickBot="1" x14ac:dyDescent="0.3"/>
    <row r="636" spans="1:45" ht="20.25" customHeight="1" thickBot="1" x14ac:dyDescent="0.3">
      <c r="A636" s="18" t="s">
        <v>5</v>
      </c>
      <c r="B636" s="27" t="str">
        <f>P636</f>
        <v>Fenwick Flyer</v>
      </c>
      <c r="C636" s="19" t="s">
        <v>2</v>
      </c>
      <c r="D636" s="20" t="s">
        <v>13</v>
      </c>
      <c r="E636" s="21" t="s">
        <v>4</v>
      </c>
      <c r="F636" s="22" t="s">
        <v>12</v>
      </c>
      <c r="N636" s="48">
        <v>46132.573784722219</v>
      </c>
      <c r="O636" s="8" t="s">
        <v>206</v>
      </c>
      <c r="P636" s="8" t="s">
        <v>207</v>
      </c>
      <c r="Q636" s="8" t="s">
        <v>208</v>
      </c>
      <c r="R636" s="8" t="s">
        <v>93</v>
      </c>
      <c r="S636" s="8" t="s">
        <v>55</v>
      </c>
      <c r="T636" s="9" t="s">
        <v>209</v>
      </c>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row>
    <row r="637" spans="1:45" x14ac:dyDescent="0.25">
      <c r="A637" s="33" t="str">
        <f>$A614</f>
        <v>COL</v>
      </c>
      <c r="B637" s="14">
        <f>B$4</f>
        <v>1</v>
      </c>
      <c r="C637">
        <f>C$4</f>
        <v>5</v>
      </c>
      <c r="D637" s="14">
        <f>IF((ISNUMBER(SEARCH(A637,T636))),1,0)</f>
        <v>1</v>
      </c>
      <c r="E637" s="23">
        <v>1</v>
      </c>
      <c r="F637" s="24">
        <f>B637*C637*D637*E637</f>
        <v>5</v>
      </c>
    </row>
    <row r="638" spans="1:45" x14ac:dyDescent="0.25">
      <c r="A638" s="29" t="str">
        <f t="shared" ref="A638:A652" si="53">A615</f>
        <v>LAK</v>
      </c>
      <c r="B638" s="14">
        <f>B$5</f>
        <v>8</v>
      </c>
      <c r="C638">
        <f>C$5</f>
        <v>0</v>
      </c>
      <c r="D638" s="14">
        <f>IF((ISNUMBER(SEARCH(A638,T636))),1,0)</f>
        <v>0</v>
      </c>
      <c r="E638" s="23">
        <v>1</v>
      </c>
      <c r="F638" s="24">
        <f t="shared" ref="F638:F652" si="54">B638*C638*D638*E638</f>
        <v>0</v>
      </c>
    </row>
    <row r="639" spans="1:45" x14ac:dyDescent="0.25">
      <c r="A639" s="32" t="str">
        <f t="shared" si="53"/>
        <v>Dal</v>
      </c>
      <c r="B639" s="14">
        <f>B$6</f>
        <v>2</v>
      </c>
      <c r="C639">
        <f>C$6</f>
        <v>2</v>
      </c>
      <c r="D639" s="14">
        <f>IF((ISNUMBER(SEARCH(A639,T636))),1,0)</f>
        <v>0</v>
      </c>
      <c r="E639" s="23">
        <v>1</v>
      </c>
      <c r="F639" s="24">
        <f t="shared" si="54"/>
        <v>0</v>
      </c>
    </row>
    <row r="640" spans="1:45" x14ac:dyDescent="0.25">
      <c r="A640" s="29" t="str">
        <f t="shared" si="53"/>
        <v>MIN</v>
      </c>
      <c r="B640" s="14">
        <f>B$7</f>
        <v>3</v>
      </c>
      <c r="C640">
        <f>C$7</f>
        <v>4</v>
      </c>
      <c r="D640" s="14">
        <f>IF((ISNUMBER(SEARCH(A640,T636))),1,0)</f>
        <v>1</v>
      </c>
      <c r="E640" s="23">
        <v>1</v>
      </c>
      <c r="F640" s="24">
        <f t="shared" si="54"/>
        <v>12</v>
      </c>
    </row>
    <row r="641" spans="1:6" x14ac:dyDescent="0.25">
      <c r="A641" t="str">
        <f t="shared" si="53"/>
        <v>VGK</v>
      </c>
      <c r="B641" s="14">
        <f>B$10</f>
        <v>4</v>
      </c>
      <c r="C641">
        <f>C$10</f>
        <v>5</v>
      </c>
      <c r="D641" s="14">
        <f>IF((ISNUMBER(SEARCH(A641,T636))),1,0)</f>
        <v>1</v>
      </c>
      <c r="E641" s="23">
        <v>1</v>
      </c>
      <c r="F641" s="24">
        <f t="shared" si="54"/>
        <v>20</v>
      </c>
    </row>
    <row r="642" spans="1:6" x14ac:dyDescent="0.25">
      <c r="A642" s="29" t="str">
        <f t="shared" si="53"/>
        <v>UTA</v>
      </c>
      <c r="B642" s="14">
        <f>B$11</f>
        <v>6</v>
      </c>
      <c r="C642">
        <f>C$11</f>
        <v>2</v>
      </c>
      <c r="D642" s="14">
        <f>IF((ISNUMBER(SEARCH(A642,T636))),1,0)</f>
        <v>0</v>
      </c>
      <c r="E642" s="23">
        <v>1</v>
      </c>
      <c r="F642" s="24">
        <f t="shared" si="54"/>
        <v>0</v>
      </c>
    </row>
    <row r="643" spans="1:6" x14ac:dyDescent="0.25">
      <c r="A643" s="32" t="str">
        <f t="shared" si="53"/>
        <v>EDM</v>
      </c>
      <c r="B643" s="14">
        <f>B$12</f>
        <v>5</v>
      </c>
      <c r="C643">
        <f>C$12</f>
        <v>2</v>
      </c>
      <c r="D643" s="14">
        <f>IF((ISNUMBER(SEARCH(A643,T636))),1,0)</f>
        <v>1</v>
      </c>
      <c r="E643" s="23">
        <v>1</v>
      </c>
      <c r="F643" s="24">
        <f t="shared" si="54"/>
        <v>10</v>
      </c>
    </row>
    <row r="644" spans="1:6" x14ac:dyDescent="0.25">
      <c r="A644" s="32" t="str">
        <f t="shared" si="53"/>
        <v>ANAH</v>
      </c>
      <c r="B644" s="14">
        <f>B$13</f>
        <v>7</v>
      </c>
      <c r="C644">
        <f>C$13</f>
        <v>4</v>
      </c>
      <c r="D644" s="14">
        <f>IF((ISNUMBER(SEARCH(A644,T636))),1,0)</f>
        <v>0</v>
      </c>
      <c r="E644" s="23">
        <v>1</v>
      </c>
      <c r="F644" s="24">
        <f t="shared" si="54"/>
        <v>0</v>
      </c>
    </row>
    <row r="645" spans="1:6" x14ac:dyDescent="0.25">
      <c r="A645" s="31" t="str">
        <f t="shared" si="53"/>
        <v>BUF</v>
      </c>
      <c r="B645" s="14">
        <f>F$4</f>
        <v>2</v>
      </c>
      <c r="C645">
        <f>G$4</f>
        <v>4</v>
      </c>
      <c r="D645" s="14">
        <f>IF((ISNUMBER(SEARCH(A645,T636))),1,0)</f>
        <v>1</v>
      </c>
      <c r="E645" s="23">
        <v>1</v>
      </c>
      <c r="F645" s="24">
        <f t="shared" si="54"/>
        <v>8</v>
      </c>
    </row>
    <row r="646" spans="1:6" x14ac:dyDescent="0.25">
      <c r="A646" s="31" t="str">
        <f t="shared" si="53"/>
        <v>BOS</v>
      </c>
      <c r="B646" s="14">
        <f>F$5</f>
        <v>5</v>
      </c>
      <c r="C646">
        <f>G$5</f>
        <v>2</v>
      </c>
      <c r="D646" s="14">
        <f>IF((ISNUMBER(SEARCH(A646,T636))),1,0)</f>
        <v>0</v>
      </c>
      <c r="E646" s="23">
        <v>1</v>
      </c>
      <c r="F646" s="24">
        <f t="shared" si="54"/>
        <v>0</v>
      </c>
    </row>
    <row r="647" spans="1:6" x14ac:dyDescent="0.25">
      <c r="A647" s="30" t="str">
        <f t="shared" si="53"/>
        <v>TBL</v>
      </c>
      <c r="B647" s="14">
        <f>F$6</f>
        <v>3</v>
      </c>
      <c r="C647">
        <f>G$6</f>
        <v>3</v>
      </c>
      <c r="D647" s="14">
        <f>IF((ISNUMBER(SEARCH(A647,T636))),1,0)</f>
        <v>1</v>
      </c>
      <c r="E647" s="23">
        <v>1</v>
      </c>
      <c r="F647" s="24">
        <f t="shared" si="54"/>
        <v>9</v>
      </c>
    </row>
    <row r="648" spans="1:6" x14ac:dyDescent="0.25">
      <c r="A648" s="30" t="str">
        <f t="shared" si="53"/>
        <v>MTL</v>
      </c>
      <c r="B648" s="14">
        <f>F$7</f>
        <v>4</v>
      </c>
      <c r="C648">
        <f>G$7</f>
        <v>4</v>
      </c>
      <c r="D648" s="14">
        <f>IF((ISNUMBER(SEARCH(A648,T636))),1,0)</f>
        <v>0</v>
      </c>
      <c r="E648" s="23">
        <v>1</v>
      </c>
      <c r="F648" s="24">
        <f t="shared" si="54"/>
        <v>0</v>
      </c>
    </row>
    <row r="649" spans="1:6" x14ac:dyDescent="0.25">
      <c r="A649" s="31" t="str">
        <f t="shared" si="53"/>
        <v>CAR</v>
      </c>
      <c r="B649" s="14">
        <f>F$10</f>
        <v>1</v>
      </c>
      <c r="C649">
        <f>G$10</f>
        <v>6</v>
      </c>
      <c r="D649" s="14">
        <f>IF((ISNUMBER(SEARCH(A649,T636))),1,0)</f>
        <v>0</v>
      </c>
      <c r="E649" s="23">
        <v>1</v>
      </c>
      <c r="F649" s="24">
        <f t="shared" si="54"/>
        <v>0</v>
      </c>
    </row>
    <row r="650" spans="1:6" x14ac:dyDescent="0.25">
      <c r="A650" s="36" t="str">
        <f t="shared" si="53"/>
        <v>OTT</v>
      </c>
      <c r="B650" s="14">
        <f>F$11</f>
        <v>6</v>
      </c>
      <c r="C650">
        <f>G$11</f>
        <v>0</v>
      </c>
      <c r="D650" s="14">
        <f>IF((ISNUMBER(SEARCH(A650,T636))),1,0)</f>
        <v>1</v>
      </c>
      <c r="E650" s="23">
        <v>2</v>
      </c>
      <c r="F650" s="24">
        <f t="shared" si="54"/>
        <v>0</v>
      </c>
    </row>
    <row r="651" spans="1:6" x14ac:dyDescent="0.25">
      <c r="A651" s="30" t="str">
        <f t="shared" si="53"/>
        <v>PIT</v>
      </c>
      <c r="B651" s="14">
        <f>F$12</f>
        <v>7</v>
      </c>
      <c r="C651">
        <f>G$12</f>
        <v>2</v>
      </c>
      <c r="D651" s="14">
        <f>IF((ISNUMBER(SEARCH(A651,T636))),1,0)</f>
        <v>1</v>
      </c>
      <c r="E651" s="23">
        <v>1</v>
      </c>
      <c r="F651" s="24">
        <f t="shared" si="54"/>
        <v>14</v>
      </c>
    </row>
    <row r="652" spans="1:6" x14ac:dyDescent="0.25">
      <c r="A652" t="str">
        <f t="shared" si="53"/>
        <v>PHI</v>
      </c>
      <c r="B652" s="14">
        <f>F$13</f>
        <v>8</v>
      </c>
      <c r="C652">
        <f>G$13</f>
        <v>4</v>
      </c>
      <c r="D652" s="14">
        <f>IF((ISNUMBER(SEARCH(A652,T636))),1,0)</f>
        <v>0</v>
      </c>
      <c r="E652" s="23">
        <v>1</v>
      </c>
      <c r="F652" s="24">
        <f t="shared" si="54"/>
        <v>0</v>
      </c>
    </row>
    <row r="653" spans="1:6" x14ac:dyDescent="0.25">
      <c r="C653" t="s">
        <v>18</v>
      </c>
      <c r="D653" s="14">
        <f>COUNTIF(D637:D652, 1)</f>
        <v>8</v>
      </c>
      <c r="E653" t="s">
        <v>19</v>
      </c>
      <c r="F653" s="24">
        <f>SUM(F637:F652)</f>
        <v>78</v>
      </c>
    </row>
    <row r="654" spans="1:6" x14ac:dyDescent="0.25">
      <c r="A654" s="1"/>
      <c r="D654" t="s">
        <v>8</v>
      </c>
      <c r="E654" s="14" t="s">
        <v>40</v>
      </c>
      <c r="F654" s="2">
        <f>VLOOKUP(E654,$I$3:$J$30,2,FALSE)</f>
        <v>7</v>
      </c>
    </row>
    <row r="655" spans="1:6" x14ac:dyDescent="0.25">
      <c r="A655" s="1"/>
      <c r="D655" t="s">
        <v>9</v>
      </c>
      <c r="E655" t="str">
        <f>S636</f>
        <v>Colorado</v>
      </c>
      <c r="F655" s="24">
        <v>0</v>
      </c>
    </row>
    <row r="656" spans="1:6" ht="15.75" thickBot="1" x14ac:dyDescent="0.3">
      <c r="A656" s="3"/>
      <c r="B656" s="4"/>
      <c r="C656" s="4"/>
      <c r="D656" s="15"/>
      <c r="E656" s="4" t="s">
        <v>6</v>
      </c>
      <c r="F656" s="25">
        <f>SUM(F653:F655)</f>
        <v>85</v>
      </c>
    </row>
    <row r="658" spans="1:45" ht="15.75" thickBot="1" x14ac:dyDescent="0.3"/>
    <row r="659" spans="1:45" ht="23.25" customHeight="1" thickBot="1" x14ac:dyDescent="0.3">
      <c r="A659" s="18" t="s">
        <v>5</v>
      </c>
      <c r="B659" s="27" t="str">
        <f>P659</f>
        <v>Cora Ryan</v>
      </c>
      <c r="C659" s="19" t="s">
        <v>2</v>
      </c>
      <c r="D659" s="20" t="s">
        <v>13</v>
      </c>
      <c r="E659" s="21" t="s">
        <v>4</v>
      </c>
      <c r="F659" s="22" t="s">
        <v>12</v>
      </c>
      <c r="N659" s="48">
        <v>46132.608344907407</v>
      </c>
      <c r="O659" s="8" t="s">
        <v>210</v>
      </c>
      <c r="P659" s="8" t="s">
        <v>211</v>
      </c>
      <c r="Q659" s="8" t="s">
        <v>212</v>
      </c>
      <c r="R659" s="8" t="s">
        <v>213</v>
      </c>
      <c r="S659" s="8" t="s">
        <v>213</v>
      </c>
      <c r="T659" s="9" t="s">
        <v>214</v>
      </c>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row>
    <row r="660" spans="1:45" x14ac:dyDescent="0.25">
      <c r="A660" s="33" t="str">
        <f>$A637</f>
        <v>COL</v>
      </c>
      <c r="B660" s="14">
        <f>B$4</f>
        <v>1</v>
      </c>
      <c r="C660">
        <f>C$4</f>
        <v>5</v>
      </c>
      <c r="D660" s="14">
        <f>IF((ISNUMBER(SEARCH(A660,T659))),1,0)</f>
        <v>0</v>
      </c>
      <c r="E660" s="23">
        <v>1</v>
      </c>
      <c r="F660" s="24">
        <f>B660*C660*D660*E660</f>
        <v>0</v>
      </c>
    </row>
    <row r="661" spans="1:45" x14ac:dyDescent="0.25">
      <c r="A661" s="29" t="str">
        <f t="shared" ref="A661:A675" si="55">A638</f>
        <v>LAK</v>
      </c>
      <c r="B661" s="14">
        <f>B$5</f>
        <v>8</v>
      </c>
      <c r="C661">
        <f>C$5</f>
        <v>0</v>
      </c>
      <c r="D661" s="14">
        <f>IF((ISNUMBER(SEARCH(A661,T659))),1,0)</f>
        <v>1</v>
      </c>
      <c r="E661" s="23">
        <v>1</v>
      </c>
      <c r="F661" s="24">
        <f t="shared" ref="F661:F675" si="56">B661*C661*D661*E661</f>
        <v>0</v>
      </c>
    </row>
    <row r="662" spans="1:45" x14ac:dyDescent="0.25">
      <c r="A662" s="32" t="str">
        <f t="shared" si="55"/>
        <v>Dal</v>
      </c>
      <c r="B662" s="14">
        <f>B$6</f>
        <v>2</v>
      </c>
      <c r="C662">
        <f>C$6</f>
        <v>2</v>
      </c>
      <c r="D662" s="14">
        <f>IF((ISNUMBER(SEARCH(A662,T659))),1,0)</f>
        <v>1</v>
      </c>
      <c r="E662" s="23">
        <v>1</v>
      </c>
      <c r="F662" s="24">
        <f t="shared" si="56"/>
        <v>4</v>
      </c>
    </row>
    <row r="663" spans="1:45" x14ac:dyDescent="0.25">
      <c r="A663" s="29" t="str">
        <f t="shared" si="55"/>
        <v>MIN</v>
      </c>
      <c r="B663" s="14">
        <f>B$7</f>
        <v>3</v>
      </c>
      <c r="C663">
        <f>C$7</f>
        <v>4</v>
      </c>
      <c r="D663" s="14">
        <f>IF((ISNUMBER(SEARCH(A663,T659))),1,0)</f>
        <v>0</v>
      </c>
      <c r="E663" s="23">
        <v>1</v>
      </c>
      <c r="F663" s="24">
        <f t="shared" si="56"/>
        <v>0</v>
      </c>
    </row>
    <row r="664" spans="1:45" x14ac:dyDescent="0.25">
      <c r="A664" t="str">
        <f t="shared" si="55"/>
        <v>VGK</v>
      </c>
      <c r="B664" s="14">
        <f>B$10</f>
        <v>4</v>
      </c>
      <c r="C664">
        <f>C$10</f>
        <v>5</v>
      </c>
      <c r="D664" s="14">
        <f>IF((ISNUMBER(SEARCH(A664,T659))),1,0)</f>
        <v>1</v>
      </c>
      <c r="E664" s="23">
        <v>1</v>
      </c>
      <c r="F664" s="24">
        <f t="shared" si="56"/>
        <v>20</v>
      </c>
    </row>
    <row r="665" spans="1:45" x14ac:dyDescent="0.25">
      <c r="A665" s="29" t="str">
        <f t="shared" si="55"/>
        <v>UTA</v>
      </c>
      <c r="B665" s="14">
        <f>B$11</f>
        <v>6</v>
      </c>
      <c r="C665">
        <f>C$11</f>
        <v>2</v>
      </c>
      <c r="D665" s="14">
        <f>IF((ISNUMBER(SEARCH(A665,T659))),1,0)</f>
        <v>0</v>
      </c>
      <c r="E665" s="23">
        <v>1</v>
      </c>
      <c r="F665" s="24">
        <f t="shared" si="56"/>
        <v>0</v>
      </c>
    </row>
    <row r="666" spans="1:45" x14ac:dyDescent="0.25">
      <c r="A666" s="32" t="str">
        <f t="shared" si="55"/>
        <v>EDM</v>
      </c>
      <c r="B666" s="14">
        <f>B$12</f>
        <v>5</v>
      </c>
      <c r="C666">
        <f>C$12</f>
        <v>2</v>
      </c>
      <c r="D666" s="14">
        <f>IF((ISNUMBER(SEARCH(A666,T659))),1,0)</f>
        <v>1</v>
      </c>
      <c r="E666" s="23">
        <v>1</v>
      </c>
      <c r="F666" s="24">
        <f t="shared" si="56"/>
        <v>10</v>
      </c>
    </row>
    <row r="667" spans="1:45" x14ac:dyDescent="0.25">
      <c r="A667" s="32" t="str">
        <f t="shared" si="55"/>
        <v>ANAH</v>
      </c>
      <c r="B667" s="14">
        <f>B$13</f>
        <v>7</v>
      </c>
      <c r="C667">
        <f>C$13</f>
        <v>4</v>
      </c>
      <c r="D667" s="14">
        <f>IF((ISNUMBER(SEARCH(A667,T659))),1,0)</f>
        <v>0</v>
      </c>
      <c r="E667" s="23">
        <v>1</v>
      </c>
      <c r="F667" s="24">
        <f t="shared" si="56"/>
        <v>0</v>
      </c>
    </row>
    <row r="668" spans="1:45" x14ac:dyDescent="0.25">
      <c r="A668" s="31" t="str">
        <f t="shared" si="55"/>
        <v>BUF</v>
      </c>
      <c r="B668" s="14">
        <f>F$4</f>
        <v>2</v>
      </c>
      <c r="C668">
        <f>G$4</f>
        <v>4</v>
      </c>
      <c r="D668" s="14">
        <f>IF((ISNUMBER(SEARCH(A668,T659))),1,0)</f>
        <v>1</v>
      </c>
      <c r="E668" s="23">
        <v>1</v>
      </c>
      <c r="F668" s="24">
        <f t="shared" si="56"/>
        <v>8</v>
      </c>
    </row>
    <row r="669" spans="1:45" x14ac:dyDescent="0.25">
      <c r="A669" s="31" t="str">
        <f t="shared" si="55"/>
        <v>BOS</v>
      </c>
      <c r="B669" s="14">
        <f>F$5</f>
        <v>5</v>
      </c>
      <c r="C669">
        <f>G$5</f>
        <v>2</v>
      </c>
      <c r="D669" s="14">
        <f>IF((ISNUMBER(SEARCH(A669,T659))),1,0)</f>
        <v>0</v>
      </c>
      <c r="E669" s="23">
        <v>1</v>
      </c>
      <c r="F669" s="24">
        <f t="shared" si="56"/>
        <v>0</v>
      </c>
    </row>
    <row r="670" spans="1:45" x14ac:dyDescent="0.25">
      <c r="A670" s="30" t="str">
        <f t="shared" si="55"/>
        <v>TBL</v>
      </c>
      <c r="B670" s="14">
        <f>F$6</f>
        <v>3</v>
      </c>
      <c r="C670">
        <f>G$6</f>
        <v>3</v>
      </c>
      <c r="D670" s="14">
        <f>IF((ISNUMBER(SEARCH(A670,T659))),1,0)</f>
        <v>0</v>
      </c>
      <c r="E670" s="23">
        <v>1</v>
      </c>
      <c r="F670" s="24">
        <f t="shared" si="56"/>
        <v>0</v>
      </c>
    </row>
    <row r="671" spans="1:45" x14ac:dyDescent="0.25">
      <c r="A671" s="30" t="str">
        <f t="shared" si="55"/>
        <v>MTL</v>
      </c>
      <c r="B671" s="14">
        <f>F$7</f>
        <v>4</v>
      </c>
      <c r="C671">
        <f>G$7</f>
        <v>4</v>
      </c>
      <c r="D671" s="14">
        <f>IF((ISNUMBER(SEARCH(A671,T659))),1,0)</f>
        <v>1</v>
      </c>
      <c r="E671" s="23">
        <v>2</v>
      </c>
      <c r="F671" s="24">
        <f t="shared" si="56"/>
        <v>32</v>
      </c>
    </row>
    <row r="672" spans="1:45" x14ac:dyDescent="0.25">
      <c r="A672" s="31" t="str">
        <f t="shared" si="55"/>
        <v>CAR</v>
      </c>
      <c r="B672" s="14">
        <f>F$10</f>
        <v>1</v>
      </c>
      <c r="C672">
        <f>G$10</f>
        <v>6</v>
      </c>
      <c r="D672" s="14">
        <f>IF((ISNUMBER(SEARCH(A672,T659))),1,0)</f>
        <v>0</v>
      </c>
      <c r="E672" s="23">
        <v>1</v>
      </c>
      <c r="F672" s="24">
        <f t="shared" si="56"/>
        <v>0</v>
      </c>
    </row>
    <row r="673" spans="1:45" x14ac:dyDescent="0.25">
      <c r="A673" s="36" t="str">
        <f t="shared" si="55"/>
        <v>OTT</v>
      </c>
      <c r="B673" s="14">
        <f>F$11</f>
        <v>6</v>
      </c>
      <c r="C673">
        <f>G$11</f>
        <v>0</v>
      </c>
      <c r="D673" s="14">
        <f>IF((ISNUMBER(SEARCH(A673,T659))),1,0)</f>
        <v>1</v>
      </c>
      <c r="E673" s="23">
        <v>1</v>
      </c>
      <c r="F673" s="24">
        <f t="shared" si="56"/>
        <v>0</v>
      </c>
    </row>
    <row r="674" spans="1:45" x14ac:dyDescent="0.25">
      <c r="A674" s="30" t="str">
        <f t="shared" si="55"/>
        <v>PIT</v>
      </c>
      <c r="B674" s="14">
        <f>F$12</f>
        <v>7</v>
      </c>
      <c r="C674">
        <f>G$12</f>
        <v>2</v>
      </c>
      <c r="D674" s="14">
        <f>IF((ISNUMBER(SEARCH(A674,T659))),1,0)</f>
        <v>1</v>
      </c>
      <c r="E674" s="23">
        <v>1</v>
      </c>
      <c r="F674" s="24">
        <f t="shared" si="56"/>
        <v>14</v>
      </c>
    </row>
    <row r="675" spans="1:45" x14ac:dyDescent="0.25">
      <c r="A675" t="str">
        <f t="shared" si="55"/>
        <v>PHI</v>
      </c>
      <c r="B675" s="14">
        <f>F$13</f>
        <v>8</v>
      </c>
      <c r="C675">
        <f>G$13</f>
        <v>4</v>
      </c>
      <c r="D675" s="14">
        <f>IF((ISNUMBER(SEARCH(A675,T659))),1,0)</f>
        <v>0</v>
      </c>
      <c r="E675" s="23">
        <v>1</v>
      </c>
      <c r="F675" s="24">
        <f t="shared" si="56"/>
        <v>0</v>
      </c>
    </row>
    <row r="676" spans="1:45" x14ac:dyDescent="0.25">
      <c r="C676" t="s">
        <v>18</v>
      </c>
      <c r="D676" s="14">
        <f>COUNTIF(D660:D675, 1)</f>
        <v>8</v>
      </c>
      <c r="E676" t="s">
        <v>19</v>
      </c>
      <c r="F676" s="24">
        <f>SUM(F660:F675)</f>
        <v>88</v>
      </c>
    </row>
    <row r="677" spans="1:45" x14ac:dyDescent="0.25">
      <c r="A677" s="1"/>
      <c r="D677" t="s">
        <v>8</v>
      </c>
      <c r="E677" s="14" t="s">
        <v>130</v>
      </c>
      <c r="F677" s="2">
        <f>VLOOKUP(E677,$I$3:$J$30,2,FALSE)</f>
        <v>4</v>
      </c>
    </row>
    <row r="678" spans="1:45" x14ac:dyDescent="0.25">
      <c r="A678" s="1"/>
      <c r="D678" t="s">
        <v>9</v>
      </c>
      <c r="E678" t="str">
        <f>S659</f>
        <v>Montréal</v>
      </c>
      <c r="F678" s="24">
        <v>0</v>
      </c>
    </row>
    <row r="679" spans="1:45" ht="15.75" thickBot="1" x14ac:dyDescent="0.3">
      <c r="A679" s="3"/>
      <c r="B679" s="4"/>
      <c r="C679" s="4"/>
      <c r="D679" s="15"/>
      <c r="E679" s="4" t="s">
        <v>6</v>
      </c>
      <c r="F679" s="25">
        <f>SUM(F676:F678)</f>
        <v>92</v>
      </c>
    </row>
    <row r="681" spans="1:45" ht="15.75" thickBot="1" x14ac:dyDescent="0.3"/>
    <row r="682" spans="1:45" ht="18.75" customHeight="1" thickBot="1" x14ac:dyDescent="0.3">
      <c r="A682" s="18" t="s">
        <v>5</v>
      </c>
      <c r="B682" s="27" t="str">
        <f>P682</f>
        <v>Andrew McLean</v>
      </c>
      <c r="C682" s="19" t="s">
        <v>2</v>
      </c>
      <c r="D682" s="20" t="s">
        <v>13</v>
      </c>
      <c r="E682" s="21" t="s">
        <v>4</v>
      </c>
      <c r="F682" s="22" t="s">
        <v>12</v>
      </c>
      <c r="N682" s="48">
        <v>46132.61990740741</v>
      </c>
      <c r="O682" s="8" t="s">
        <v>215</v>
      </c>
      <c r="P682" s="8" t="s">
        <v>216</v>
      </c>
      <c r="Q682" s="8" t="s">
        <v>21</v>
      </c>
      <c r="R682" s="8" t="s">
        <v>43</v>
      </c>
      <c r="S682" s="8" t="s">
        <v>43</v>
      </c>
      <c r="T682" s="9" t="s">
        <v>194</v>
      </c>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row>
    <row r="683" spans="1:45" x14ac:dyDescent="0.25">
      <c r="A683" s="33" t="str">
        <f>$A660</f>
        <v>COL</v>
      </c>
      <c r="B683" s="14">
        <f>B$4</f>
        <v>1</v>
      </c>
      <c r="C683">
        <f>C$4</f>
        <v>5</v>
      </c>
      <c r="D683" s="14">
        <f>IF((ISNUMBER(SEARCH(A683,T682))),1,0)</f>
        <v>1</v>
      </c>
      <c r="E683" s="23">
        <v>1</v>
      </c>
      <c r="F683" s="24">
        <f>B683*C683*D683*E683</f>
        <v>5</v>
      </c>
    </row>
    <row r="684" spans="1:45" x14ac:dyDescent="0.25">
      <c r="A684" s="29" t="str">
        <f t="shared" ref="A684:A698" si="57">A661</f>
        <v>LAK</v>
      </c>
      <c r="B684" s="14">
        <f>B$5</f>
        <v>8</v>
      </c>
      <c r="C684">
        <f>C$5</f>
        <v>0</v>
      </c>
      <c r="D684" s="14">
        <f>IF((ISNUMBER(SEARCH(A684,T682))),1,0)</f>
        <v>0</v>
      </c>
      <c r="E684" s="23">
        <v>1</v>
      </c>
      <c r="F684" s="24">
        <f t="shared" ref="F684:F698" si="58">B684*C684*D684*E684</f>
        <v>0</v>
      </c>
    </row>
    <row r="685" spans="1:45" x14ac:dyDescent="0.25">
      <c r="A685" s="32" t="str">
        <f t="shared" si="57"/>
        <v>Dal</v>
      </c>
      <c r="B685" s="14">
        <f>B$6</f>
        <v>2</v>
      </c>
      <c r="C685">
        <f>C$6</f>
        <v>2</v>
      </c>
      <c r="D685" s="14">
        <f>IF((ISNUMBER(SEARCH(A685,T682))),1,0)</f>
        <v>0</v>
      </c>
      <c r="E685" s="23">
        <v>1</v>
      </c>
      <c r="F685" s="24">
        <f t="shared" si="58"/>
        <v>0</v>
      </c>
    </row>
    <row r="686" spans="1:45" x14ac:dyDescent="0.25">
      <c r="A686" s="29" t="str">
        <f t="shared" si="57"/>
        <v>MIN</v>
      </c>
      <c r="B686" s="14">
        <f>B$7</f>
        <v>3</v>
      </c>
      <c r="C686">
        <f>C$7</f>
        <v>4</v>
      </c>
      <c r="D686" s="14">
        <f>IF((ISNUMBER(SEARCH(A686,T682))),1,0)</f>
        <v>1</v>
      </c>
      <c r="E686" s="23">
        <v>1</v>
      </c>
      <c r="F686" s="24">
        <f t="shared" si="58"/>
        <v>12</v>
      </c>
    </row>
    <row r="687" spans="1:45" x14ac:dyDescent="0.25">
      <c r="A687" t="str">
        <f t="shared" si="57"/>
        <v>VGK</v>
      </c>
      <c r="B687" s="14">
        <f>B$10</f>
        <v>4</v>
      </c>
      <c r="C687">
        <f>C$10</f>
        <v>5</v>
      </c>
      <c r="D687" s="14">
        <f>IF((ISNUMBER(SEARCH(A687,T682))),1,0)</f>
        <v>1</v>
      </c>
      <c r="E687" s="23">
        <v>1</v>
      </c>
      <c r="F687" s="24">
        <f t="shared" si="58"/>
        <v>20</v>
      </c>
    </row>
    <row r="688" spans="1:45" x14ac:dyDescent="0.25">
      <c r="A688" s="29" t="str">
        <f t="shared" si="57"/>
        <v>UTA</v>
      </c>
      <c r="B688" s="14">
        <f>B$11</f>
        <v>6</v>
      </c>
      <c r="C688">
        <f>C$11</f>
        <v>2</v>
      </c>
      <c r="D688" s="14">
        <f>IF((ISNUMBER(SEARCH(A688,T682))),1,0)</f>
        <v>0</v>
      </c>
      <c r="E688" s="23">
        <v>1</v>
      </c>
      <c r="F688" s="24">
        <f t="shared" si="58"/>
        <v>0</v>
      </c>
    </row>
    <row r="689" spans="1:6" x14ac:dyDescent="0.25">
      <c r="A689" s="32" t="str">
        <f t="shared" si="57"/>
        <v>EDM</v>
      </c>
      <c r="B689" s="14">
        <f>B$12</f>
        <v>5</v>
      </c>
      <c r="C689">
        <f>C$12</f>
        <v>2</v>
      </c>
      <c r="D689" s="14">
        <f>IF((ISNUMBER(SEARCH(A689,T682))),1,0)</f>
        <v>1</v>
      </c>
      <c r="E689" s="23">
        <v>2</v>
      </c>
      <c r="F689" s="24">
        <f t="shared" si="58"/>
        <v>20</v>
      </c>
    </row>
    <row r="690" spans="1:6" x14ac:dyDescent="0.25">
      <c r="A690" s="32" t="str">
        <f t="shared" si="57"/>
        <v>ANAH</v>
      </c>
      <c r="B690" s="14">
        <f>B$13</f>
        <v>7</v>
      </c>
      <c r="C690">
        <f>C$13</f>
        <v>4</v>
      </c>
      <c r="D690" s="14">
        <f>IF((ISNUMBER(SEARCH(A690,T682))),1,0)</f>
        <v>0</v>
      </c>
      <c r="E690" s="23">
        <v>1</v>
      </c>
      <c r="F690" s="24">
        <f t="shared" si="58"/>
        <v>0</v>
      </c>
    </row>
    <row r="691" spans="1:6" x14ac:dyDescent="0.25">
      <c r="A691" s="31" t="str">
        <f t="shared" si="57"/>
        <v>BUF</v>
      </c>
      <c r="B691" s="14">
        <f>F$4</f>
        <v>2</v>
      </c>
      <c r="C691">
        <f>G$4</f>
        <v>4</v>
      </c>
      <c r="D691" s="14">
        <f>IF((ISNUMBER(SEARCH(A691,T682))),1,0)</f>
        <v>1</v>
      </c>
      <c r="E691" s="23">
        <v>1</v>
      </c>
      <c r="F691" s="24">
        <f t="shared" si="58"/>
        <v>8</v>
      </c>
    </row>
    <row r="692" spans="1:6" x14ac:dyDescent="0.25">
      <c r="A692" s="31" t="str">
        <f t="shared" si="57"/>
        <v>BOS</v>
      </c>
      <c r="B692" s="14">
        <f>F$5</f>
        <v>5</v>
      </c>
      <c r="C692">
        <f>G$5</f>
        <v>2</v>
      </c>
      <c r="D692" s="14">
        <f>IF((ISNUMBER(SEARCH(A692,T682))),1,0)</f>
        <v>0</v>
      </c>
      <c r="E692" s="23">
        <v>1</v>
      </c>
      <c r="F692" s="24">
        <f t="shared" si="58"/>
        <v>0</v>
      </c>
    </row>
    <row r="693" spans="1:6" x14ac:dyDescent="0.25">
      <c r="A693" s="30" t="str">
        <f t="shared" si="57"/>
        <v>TBL</v>
      </c>
      <c r="B693" s="14">
        <f>F$6</f>
        <v>3</v>
      </c>
      <c r="C693">
        <f>G$6</f>
        <v>3</v>
      </c>
      <c r="D693" s="14">
        <f>IF((ISNUMBER(SEARCH(A693,T682))),1,0)</f>
        <v>0</v>
      </c>
      <c r="E693" s="23">
        <v>1</v>
      </c>
      <c r="F693" s="24">
        <f t="shared" si="58"/>
        <v>0</v>
      </c>
    </row>
    <row r="694" spans="1:6" x14ac:dyDescent="0.25">
      <c r="A694" s="30" t="str">
        <f t="shared" si="57"/>
        <v>MTL</v>
      </c>
      <c r="B694" s="14">
        <f>F$7</f>
        <v>4</v>
      </c>
      <c r="C694">
        <f>G$7</f>
        <v>4</v>
      </c>
      <c r="D694" s="14">
        <f>IF((ISNUMBER(SEARCH(A694,T682))),1,0)</f>
        <v>1</v>
      </c>
      <c r="E694" s="23">
        <v>1</v>
      </c>
      <c r="F694" s="24">
        <f t="shared" si="58"/>
        <v>16</v>
      </c>
    </row>
    <row r="695" spans="1:6" x14ac:dyDescent="0.25">
      <c r="A695" s="31" t="str">
        <f t="shared" si="57"/>
        <v>CAR</v>
      </c>
      <c r="B695" s="14">
        <f>F$10</f>
        <v>1</v>
      </c>
      <c r="C695">
        <f>G$10</f>
        <v>6</v>
      </c>
      <c r="D695" s="14">
        <f>IF((ISNUMBER(SEARCH(A695,T682))),1,0)</f>
        <v>1</v>
      </c>
      <c r="E695" s="23">
        <v>1</v>
      </c>
      <c r="F695" s="24">
        <f t="shared" si="58"/>
        <v>6</v>
      </c>
    </row>
    <row r="696" spans="1:6" x14ac:dyDescent="0.25">
      <c r="A696" s="36" t="str">
        <f t="shared" si="57"/>
        <v>OTT</v>
      </c>
      <c r="B696" s="14">
        <f>F$11</f>
        <v>6</v>
      </c>
      <c r="C696">
        <f>G$11</f>
        <v>0</v>
      </c>
      <c r="D696" s="14">
        <f>IF((ISNUMBER(SEARCH(A696,T682))),1,0)</f>
        <v>0</v>
      </c>
      <c r="E696" s="23">
        <v>1</v>
      </c>
      <c r="F696" s="24">
        <f t="shared" si="58"/>
        <v>0</v>
      </c>
    </row>
    <row r="697" spans="1:6" x14ac:dyDescent="0.25">
      <c r="A697" s="30" t="str">
        <f t="shared" si="57"/>
        <v>PIT</v>
      </c>
      <c r="B697" s="14">
        <f>F$12</f>
        <v>7</v>
      </c>
      <c r="C697">
        <f>G$12</f>
        <v>2</v>
      </c>
      <c r="D697" s="14">
        <f>IF((ISNUMBER(SEARCH(A697,T682))),1,0)</f>
        <v>0</v>
      </c>
      <c r="E697" s="23">
        <v>1</v>
      </c>
      <c r="F697" s="24">
        <f t="shared" si="58"/>
        <v>0</v>
      </c>
    </row>
    <row r="698" spans="1:6" x14ac:dyDescent="0.25">
      <c r="A698" t="str">
        <f t="shared" si="57"/>
        <v>PHI</v>
      </c>
      <c r="B698" s="14">
        <f>F$13</f>
        <v>8</v>
      </c>
      <c r="C698">
        <f>G$13</f>
        <v>4</v>
      </c>
      <c r="D698" s="14">
        <f>IF((ISNUMBER(SEARCH(A698,T682))),1,0)</f>
        <v>1</v>
      </c>
      <c r="E698" s="23">
        <v>1</v>
      </c>
      <c r="F698" s="24">
        <f t="shared" si="58"/>
        <v>32</v>
      </c>
    </row>
    <row r="699" spans="1:6" x14ac:dyDescent="0.25">
      <c r="C699" t="s">
        <v>18</v>
      </c>
      <c r="D699" s="14">
        <f>COUNTIF(D683:D698, 1)</f>
        <v>8</v>
      </c>
      <c r="E699" t="s">
        <v>19</v>
      </c>
      <c r="F699" s="24">
        <f>SUM(F683:F698)</f>
        <v>119</v>
      </c>
    </row>
    <row r="700" spans="1:6" x14ac:dyDescent="0.25">
      <c r="A700" s="1"/>
      <c r="D700" t="s">
        <v>8</v>
      </c>
      <c r="E700" s="14" t="s">
        <v>21</v>
      </c>
      <c r="F700" s="2">
        <f>VLOOKUP(E700,$I$3:$J$30,2,FALSE)</f>
        <v>6</v>
      </c>
    </row>
    <row r="701" spans="1:6" x14ac:dyDescent="0.25">
      <c r="A701" s="1"/>
      <c r="D701" t="s">
        <v>9</v>
      </c>
      <c r="E701" t="str">
        <f>S682</f>
        <v>Edmonton Oilers</v>
      </c>
      <c r="F701" s="24">
        <v>0</v>
      </c>
    </row>
    <row r="702" spans="1:6" ht="15.75" thickBot="1" x14ac:dyDescent="0.3">
      <c r="A702" s="3"/>
      <c r="B702" s="4"/>
      <c r="C702" s="4"/>
      <c r="D702" s="15"/>
      <c r="E702" s="4" t="s">
        <v>6</v>
      </c>
      <c r="F702" s="25">
        <f>SUM(F699:F701)</f>
        <v>125</v>
      </c>
    </row>
    <row r="704" spans="1:6" ht="15.75" thickBot="1" x14ac:dyDescent="0.3"/>
    <row r="705" spans="1:45" ht="21" customHeight="1" thickBot="1" x14ac:dyDescent="0.3">
      <c r="A705" s="18" t="s">
        <v>5</v>
      </c>
      <c r="B705" s="27" t="str">
        <f>P705</f>
        <v>Chad R</v>
      </c>
      <c r="C705" s="19" t="s">
        <v>2</v>
      </c>
      <c r="D705" s="20" t="s">
        <v>13</v>
      </c>
      <c r="E705" s="21" t="s">
        <v>4</v>
      </c>
      <c r="F705" s="22" t="s">
        <v>12</v>
      </c>
      <c r="N705" s="48">
        <v>46132.645567129628</v>
      </c>
      <c r="O705" s="7">
        <v>4189974824</v>
      </c>
      <c r="P705" s="8" t="s">
        <v>217</v>
      </c>
      <c r="Q705" s="8" t="s">
        <v>120</v>
      </c>
      <c r="R705" s="8" t="s">
        <v>69</v>
      </c>
      <c r="S705" s="8" t="s">
        <v>76</v>
      </c>
      <c r="T705" s="9" t="s">
        <v>218</v>
      </c>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row>
    <row r="706" spans="1:45" x14ac:dyDescent="0.25">
      <c r="A706" s="33" t="str">
        <f>$A683</f>
        <v>COL</v>
      </c>
      <c r="B706" s="14">
        <f>B$4</f>
        <v>1</v>
      </c>
      <c r="C706">
        <f>C$4</f>
        <v>5</v>
      </c>
      <c r="D706" s="14">
        <f>IF((ISNUMBER(SEARCH(A706,T705))),1,0)</f>
        <v>1</v>
      </c>
      <c r="E706" s="23">
        <v>1</v>
      </c>
      <c r="F706" s="24">
        <f>B706*C706*D706*E706</f>
        <v>5</v>
      </c>
    </row>
    <row r="707" spans="1:45" x14ac:dyDescent="0.25">
      <c r="A707" s="29" t="str">
        <f t="shared" ref="A707:A721" si="59">A684</f>
        <v>LAK</v>
      </c>
      <c r="B707" s="14">
        <f>B$5</f>
        <v>8</v>
      </c>
      <c r="C707">
        <f>C$5</f>
        <v>0</v>
      </c>
      <c r="D707" s="14">
        <f>IF((ISNUMBER(SEARCH(A707,T705))),1,0)</f>
        <v>0</v>
      </c>
      <c r="E707" s="23">
        <v>1</v>
      </c>
      <c r="F707" s="24">
        <f t="shared" ref="F707:F721" si="60">B707*C707*D707*E707</f>
        <v>0</v>
      </c>
    </row>
    <row r="708" spans="1:45" ht="15.75" thickBot="1" x14ac:dyDescent="0.3">
      <c r="A708" s="32" t="str">
        <f t="shared" si="59"/>
        <v>Dal</v>
      </c>
      <c r="B708" s="14">
        <f>B$6</f>
        <v>2</v>
      </c>
      <c r="C708">
        <f>C$6</f>
        <v>2</v>
      </c>
      <c r="D708" s="14">
        <f>IF((ISNUMBER(SEARCH(A708,T705))),1,0)</f>
        <v>1</v>
      </c>
      <c r="E708" s="23">
        <v>1</v>
      </c>
      <c r="F708" s="24">
        <f t="shared" si="60"/>
        <v>4</v>
      </c>
    </row>
    <row r="709" spans="1:45" ht="15.75" thickBot="1" x14ac:dyDescent="0.3">
      <c r="A709" s="29" t="str">
        <f t="shared" si="59"/>
        <v>MIN</v>
      </c>
      <c r="B709" s="14">
        <f>B$7</f>
        <v>3</v>
      </c>
      <c r="C709">
        <f>C$7</f>
        <v>4</v>
      </c>
      <c r="D709" s="14">
        <f>IF((ISNUMBER(SEARCH(A709,T705))),1,0)</f>
        <v>0</v>
      </c>
      <c r="E709" s="23">
        <v>1</v>
      </c>
      <c r="F709" s="24">
        <f t="shared" si="60"/>
        <v>0</v>
      </c>
      <c r="O709" s="40"/>
      <c r="P709" s="8"/>
    </row>
    <row r="710" spans="1:45" x14ac:dyDescent="0.25">
      <c r="A710" t="str">
        <f t="shared" si="59"/>
        <v>VGK</v>
      </c>
      <c r="B710" s="14">
        <f>B$10</f>
        <v>4</v>
      </c>
      <c r="C710">
        <f>C$10</f>
        <v>5</v>
      </c>
      <c r="D710" s="14">
        <f>IF((ISNUMBER(SEARCH(A710,T705))),1,0)</f>
        <v>1</v>
      </c>
      <c r="E710" s="23">
        <v>1</v>
      </c>
      <c r="F710" s="24">
        <f t="shared" si="60"/>
        <v>20</v>
      </c>
    </row>
    <row r="711" spans="1:45" x14ac:dyDescent="0.25">
      <c r="A711" s="29" t="str">
        <f t="shared" si="59"/>
        <v>UTA</v>
      </c>
      <c r="B711" s="14">
        <f>B$11</f>
        <v>6</v>
      </c>
      <c r="C711">
        <f>C$11</f>
        <v>2</v>
      </c>
      <c r="D711" s="14">
        <f>IF((ISNUMBER(SEARCH(A711,T705))),1,0)</f>
        <v>0</v>
      </c>
      <c r="E711" s="23">
        <v>1</v>
      </c>
      <c r="F711" s="24">
        <f t="shared" si="60"/>
        <v>0</v>
      </c>
    </row>
    <row r="712" spans="1:45" x14ac:dyDescent="0.25">
      <c r="A712" s="32" t="str">
        <f t="shared" si="59"/>
        <v>EDM</v>
      </c>
      <c r="B712" s="14">
        <f>B$12</f>
        <v>5</v>
      </c>
      <c r="C712">
        <f>C$12</f>
        <v>2</v>
      </c>
      <c r="D712" s="14">
        <f>IF((ISNUMBER(SEARCH(A712,T705))),1,0)</f>
        <v>1</v>
      </c>
      <c r="E712" s="23">
        <v>1</v>
      </c>
      <c r="F712" s="24">
        <f t="shared" si="60"/>
        <v>10</v>
      </c>
    </row>
    <row r="713" spans="1:45" x14ac:dyDescent="0.25">
      <c r="A713" s="32" t="str">
        <f t="shared" si="59"/>
        <v>ANAH</v>
      </c>
      <c r="B713" s="14">
        <f>B$13</f>
        <v>7</v>
      </c>
      <c r="C713">
        <f>C$13</f>
        <v>4</v>
      </c>
      <c r="D713" s="14">
        <f>IF((ISNUMBER(SEARCH(A713,T705))),1,0)</f>
        <v>0</v>
      </c>
      <c r="E713" s="23">
        <v>1</v>
      </c>
      <c r="F713" s="24">
        <f t="shared" si="60"/>
        <v>0</v>
      </c>
    </row>
    <row r="714" spans="1:45" x14ac:dyDescent="0.25">
      <c r="A714" s="31" t="str">
        <f t="shared" si="59"/>
        <v>BUF</v>
      </c>
      <c r="B714" s="14">
        <f>F$4</f>
        <v>2</v>
      </c>
      <c r="C714">
        <f>G$4</f>
        <v>4</v>
      </c>
      <c r="D714" s="14">
        <f>IF((ISNUMBER(SEARCH(A714,T705))),1,0)</f>
        <v>0</v>
      </c>
      <c r="E714" s="23">
        <v>1</v>
      </c>
      <c r="F714" s="24">
        <f t="shared" si="60"/>
        <v>0</v>
      </c>
    </row>
    <row r="715" spans="1:45" x14ac:dyDescent="0.25">
      <c r="A715" s="31" t="str">
        <f t="shared" si="59"/>
        <v>BOS</v>
      </c>
      <c r="B715" s="14">
        <f>F$5</f>
        <v>5</v>
      </c>
      <c r="C715">
        <f>G$5</f>
        <v>2</v>
      </c>
      <c r="D715" s="14">
        <f>IF((ISNUMBER(SEARCH(A715,T705))),1,0)</f>
        <v>1</v>
      </c>
      <c r="E715" s="23">
        <v>1</v>
      </c>
      <c r="F715" s="24">
        <f t="shared" si="60"/>
        <v>10</v>
      </c>
    </row>
    <row r="716" spans="1:45" x14ac:dyDescent="0.25">
      <c r="A716" s="30" t="str">
        <f t="shared" si="59"/>
        <v>TBL</v>
      </c>
      <c r="B716" s="14">
        <f>F$6</f>
        <v>3</v>
      </c>
      <c r="C716">
        <f>G$6</f>
        <v>3</v>
      </c>
      <c r="D716" s="14">
        <f>IF((ISNUMBER(SEARCH(A716,T705))),1,0)</f>
        <v>0</v>
      </c>
      <c r="E716" s="23">
        <v>1</v>
      </c>
      <c r="F716" s="24">
        <f t="shared" si="60"/>
        <v>0</v>
      </c>
    </row>
    <row r="717" spans="1:45" x14ac:dyDescent="0.25">
      <c r="A717" s="30" t="str">
        <f t="shared" si="59"/>
        <v>MTL</v>
      </c>
      <c r="B717" s="14">
        <f>F$7</f>
        <v>4</v>
      </c>
      <c r="C717">
        <f>G$7</f>
        <v>4</v>
      </c>
      <c r="D717" s="14">
        <f>IF((ISNUMBER(SEARCH(A717,T705))),1,0)</f>
        <v>1</v>
      </c>
      <c r="E717" s="23">
        <v>2</v>
      </c>
      <c r="F717" s="24">
        <f t="shared" si="60"/>
        <v>32</v>
      </c>
    </row>
    <row r="718" spans="1:45" x14ac:dyDescent="0.25">
      <c r="A718" s="31" t="str">
        <f t="shared" si="59"/>
        <v>CAR</v>
      </c>
      <c r="B718" s="14">
        <f>F$10</f>
        <v>1</v>
      </c>
      <c r="C718">
        <f>G$10</f>
        <v>6</v>
      </c>
      <c r="D718" s="14">
        <f>IF((ISNUMBER(SEARCH(A718,T705))),1,0)</f>
        <v>0</v>
      </c>
      <c r="E718" s="23">
        <v>1</v>
      </c>
      <c r="F718" s="24">
        <f t="shared" si="60"/>
        <v>0</v>
      </c>
    </row>
    <row r="719" spans="1:45" x14ac:dyDescent="0.25">
      <c r="A719" s="36" t="str">
        <f t="shared" si="59"/>
        <v>OTT</v>
      </c>
      <c r="B719" s="14">
        <f>F$11</f>
        <v>6</v>
      </c>
      <c r="C719">
        <f>G$11</f>
        <v>0</v>
      </c>
      <c r="D719" s="14">
        <f>IF((ISNUMBER(SEARCH(A719,T705))),1,0)</f>
        <v>1</v>
      </c>
      <c r="E719" s="23">
        <v>1</v>
      </c>
      <c r="F719" s="24">
        <f t="shared" si="60"/>
        <v>0</v>
      </c>
    </row>
    <row r="720" spans="1:45" x14ac:dyDescent="0.25">
      <c r="A720" s="30" t="str">
        <f t="shared" si="59"/>
        <v>PIT</v>
      </c>
      <c r="B720" s="14">
        <f>F$12</f>
        <v>7</v>
      </c>
      <c r="C720">
        <f>G$12</f>
        <v>2</v>
      </c>
      <c r="D720" s="14">
        <f>IF((ISNUMBER(SEARCH(A720,T705))),1,0)</f>
        <v>1</v>
      </c>
      <c r="E720" s="23">
        <v>1</v>
      </c>
      <c r="F720" s="24">
        <f t="shared" si="60"/>
        <v>14</v>
      </c>
    </row>
    <row r="721" spans="1:45" x14ac:dyDescent="0.25">
      <c r="A721" t="str">
        <f t="shared" si="59"/>
        <v>PHI</v>
      </c>
      <c r="B721" s="14">
        <f>F$13</f>
        <v>8</v>
      </c>
      <c r="C721">
        <f>G$13</f>
        <v>4</v>
      </c>
      <c r="D721" s="14">
        <f>IF((ISNUMBER(SEARCH(A721,T705))),1,0)</f>
        <v>0</v>
      </c>
      <c r="E721" s="23">
        <v>1</v>
      </c>
      <c r="F721" s="24">
        <f t="shared" si="60"/>
        <v>0</v>
      </c>
    </row>
    <row r="722" spans="1:45" x14ac:dyDescent="0.25">
      <c r="C722" t="s">
        <v>18</v>
      </c>
      <c r="D722" s="14">
        <f>COUNTIF(D706:D721, 1)</f>
        <v>8</v>
      </c>
      <c r="E722" t="s">
        <v>19</v>
      </c>
      <c r="F722" s="24">
        <f>SUM(F706:F721)</f>
        <v>95</v>
      </c>
    </row>
    <row r="723" spans="1:45" x14ac:dyDescent="0.25">
      <c r="A723" s="1"/>
      <c r="D723" t="s">
        <v>8</v>
      </c>
      <c r="E723" s="14" t="s">
        <v>21</v>
      </c>
      <c r="F723" s="2">
        <f>VLOOKUP(E723,$I$3:$J$30,2,FALSE)</f>
        <v>6</v>
      </c>
    </row>
    <row r="724" spans="1:45" x14ac:dyDescent="0.25">
      <c r="A724" s="1"/>
      <c r="D724" t="s">
        <v>9</v>
      </c>
      <c r="E724" t="str">
        <f>S705</f>
        <v>Colorado Avalanche</v>
      </c>
      <c r="F724" s="24">
        <v>0</v>
      </c>
    </row>
    <row r="725" spans="1:45" ht="15.75" thickBot="1" x14ac:dyDescent="0.3">
      <c r="A725" s="3"/>
      <c r="B725" s="4"/>
      <c r="C725" s="4"/>
      <c r="D725" s="15"/>
      <c r="E725" s="4" t="s">
        <v>6</v>
      </c>
      <c r="F725" s="25">
        <f>SUM(F722:F724)</f>
        <v>101</v>
      </c>
    </row>
    <row r="727" spans="1:45" ht="15.75" thickBot="1" x14ac:dyDescent="0.3"/>
    <row r="728" spans="1:45" ht="30.75" customHeight="1" thickBot="1" x14ac:dyDescent="0.3">
      <c r="A728" s="18" t="s">
        <v>5</v>
      </c>
      <c r="B728" s="27" t="str">
        <f>P728</f>
        <v>Mona</v>
      </c>
      <c r="C728" s="19" t="s">
        <v>2</v>
      </c>
      <c r="D728" s="20" t="s">
        <v>13</v>
      </c>
      <c r="E728" s="21" t="s">
        <v>4</v>
      </c>
      <c r="F728" s="22" t="s">
        <v>12</v>
      </c>
      <c r="N728" s="48">
        <v>46132.69971064815</v>
      </c>
      <c r="O728" s="8" t="s">
        <v>219</v>
      </c>
      <c r="P728" s="8" t="s">
        <v>220</v>
      </c>
      <c r="Q728" s="8" t="s">
        <v>40</v>
      </c>
      <c r="R728" s="8" t="s">
        <v>221</v>
      </c>
      <c r="S728" s="8" t="s">
        <v>55</v>
      </c>
      <c r="T728" s="8" t="s">
        <v>117</v>
      </c>
      <c r="U728" s="8" t="s">
        <v>222</v>
      </c>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row>
    <row r="729" spans="1:45" x14ac:dyDescent="0.25">
      <c r="A729" s="33" t="str">
        <f>$A706</f>
        <v>COL</v>
      </c>
      <c r="B729" s="14">
        <f>B$4</f>
        <v>1</v>
      </c>
      <c r="C729">
        <f>C$4</f>
        <v>5</v>
      </c>
      <c r="D729" s="14">
        <f>IF((ISNUMBER(SEARCH(A729,T728))),1,0)</f>
        <v>1</v>
      </c>
      <c r="E729" s="23">
        <v>1</v>
      </c>
      <c r="F729" s="24">
        <f>B729*C729*D729*E729</f>
        <v>5</v>
      </c>
    </row>
    <row r="730" spans="1:45" x14ac:dyDescent="0.25">
      <c r="A730" s="29" t="str">
        <f t="shared" ref="A730:A744" si="61">A707</f>
        <v>LAK</v>
      </c>
      <c r="B730" s="14">
        <f>B$5</f>
        <v>8</v>
      </c>
      <c r="C730">
        <f>C$5</f>
        <v>0</v>
      </c>
      <c r="D730" s="14">
        <f>IF((ISNUMBER(SEARCH(A730,T728))),1,0)</f>
        <v>0</v>
      </c>
      <c r="E730" s="23">
        <v>1</v>
      </c>
      <c r="F730" s="24">
        <f t="shared" ref="F730:F744" si="62">B730*C730*D730*E730</f>
        <v>0</v>
      </c>
    </row>
    <row r="731" spans="1:45" x14ac:dyDescent="0.25">
      <c r="A731" s="32" t="str">
        <f t="shared" si="61"/>
        <v>Dal</v>
      </c>
      <c r="B731" s="14">
        <f>B$6</f>
        <v>2</v>
      </c>
      <c r="C731">
        <f>C$6</f>
        <v>2</v>
      </c>
      <c r="D731" s="14">
        <f>IF((ISNUMBER(SEARCH(A731,T728))),1,0)</f>
        <v>1</v>
      </c>
      <c r="E731" s="23">
        <v>1</v>
      </c>
      <c r="F731" s="24">
        <f t="shared" si="62"/>
        <v>4</v>
      </c>
    </row>
    <row r="732" spans="1:45" x14ac:dyDescent="0.25">
      <c r="A732" s="29" t="str">
        <f t="shared" si="61"/>
        <v>MIN</v>
      </c>
      <c r="B732" s="14">
        <f>B$7</f>
        <v>3</v>
      </c>
      <c r="C732">
        <f>C$7</f>
        <v>4</v>
      </c>
      <c r="D732" s="14">
        <f>IF((ISNUMBER(SEARCH(A732,T728))),1,0)</f>
        <v>0</v>
      </c>
      <c r="E732" s="23">
        <v>1</v>
      </c>
      <c r="F732" s="24">
        <f t="shared" si="62"/>
        <v>0</v>
      </c>
    </row>
    <row r="733" spans="1:45" x14ac:dyDescent="0.25">
      <c r="A733" t="str">
        <f t="shared" si="61"/>
        <v>VGK</v>
      </c>
      <c r="B733" s="14">
        <f>B$10</f>
        <v>4</v>
      </c>
      <c r="C733">
        <f>C$10</f>
        <v>5</v>
      </c>
      <c r="D733" s="14">
        <f>IF((ISNUMBER(SEARCH(A733,T728))),1,0)</f>
        <v>1</v>
      </c>
      <c r="E733" s="23">
        <v>1</v>
      </c>
      <c r="F733" s="24">
        <f t="shared" si="62"/>
        <v>20</v>
      </c>
    </row>
    <row r="734" spans="1:45" x14ac:dyDescent="0.25">
      <c r="A734" s="29" t="str">
        <f t="shared" si="61"/>
        <v>UTA</v>
      </c>
      <c r="B734" s="14">
        <f>B$11</f>
        <v>6</v>
      </c>
      <c r="C734">
        <f>C$11</f>
        <v>2</v>
      </c>
      <c r="D734" s="14">
        <f>IF((ISNUMBER(SEARCH(A734,T728))),1,0)</f>
        <v>0</v>
      </c>
      <c r="E734" s="23">
        <v>1</v>
      </c>
      <c r="F734" s="24">
        <f t="shared" si="62"/>
        <v>0</v>
      </c>
    </row>
    <row r="735" spans="1:45" x14ac:dyDescent="0.25">
      <c r="A735" s="32" t="str">
        <f t="shared" si="61"/>
        <v>EDM</v>
      </c>
      <c r="B735" s="14">
        <f>B$12</f>
        <v>5</v>
      </c>
      <c r="C735">
        <f>C$12</f>
        <v>2</v>
      </c>
      <c r="D735" s="14">
        <f>IF((ISNUMBER(SEARCH(A735,T728))),1,0)</f>
        <v>1</v>
      </c>
      <c r="E735" s="23">
        <v>1</v>
      </c>
      <c r="F735" s="24">
        <f t="shared" si="62"/>
        <v>10</v>
      </c>
    </row>
    <row r="736" spans="1:45" x14ac:dyDescent="0.25">
      <c r="A736" s="32" t="str">
        <f t="shared" si="61"/>
        <v>ANAH</v>
      </c>
      <c r="B736" s="14">
        <f>B$13</f>
        <v>7</v>
      </c>
      <c r="C736">
        <f>C$13</f>
        <v>4</v>
      </c>
      <c r="D736" s="14">
        <f>IF((ISNUMBER(SEARCH(A736,T728))),1,0)</f>
        <v>0</v>
      </c>
      <c r="E736" s="23">
        <v>1</v>
      </c>
      <c r="F736" s="24">
        <f t="shared" si="62"/>
        <v>0</v>
      </c>
    </row>
    <row r="737" spans="1:45" x14ac:dyDescent="0.25">
      <c r="A737" s="31" t="str">
        <f t="shared" si="61"/>
        <v>BUF</v>
      </c>
      <c r="B737" s="14">
        <f>F$4</f>
        <v>2</v>
      </c>
      <c r="C737">
        <f>G$4</f>
        <v>4</v>
      </c>
      <c r="D737" s="14">
        <f>IF((ISNUMBER(SEARCH(A737,T728))),1,0)</f>
        <v>1</v>
      </c>
      <c r="E737" s="23">
        <v>1</v>
      </c>
      <c r="F737" s="24">
        <f t="shared" si="62"/>
        <v>8</v>
      </c>
    </row>
    <row r="738" spans="1:45" x14ac:dyDescent="0.25">
      <c r="A738" s="31" t="str">
        <f t="shared" si="61"/>
        <v>BOS</v>
      </c>
      <c r="B738" s="14">
        <f>F$5</f>
        <v>5</v>
      </c>
      <c r="C738">
        <f>G$5</f>
        <v>2</v>
      </c>
      <c r="D738" s="14">
        <f>IF((ISNUMBER(SEARCH(A738,T728))),1,0)</f>
        <v>0</v>
      </c>
      <c r="E738" s="23">
        <v>1</v>
      </c>
      <c r="F738" s="24">
        <f t="shared" si="62"/>
        <v>0</v>
      </c>
    </row>
    <row r="739" spans="1:45" x14ac:dyDescent="0.25">
      <c r="A739" s="30" t="str">
        <f t="shared" si="61"/>
        <v>TBL</v>
      </c>
      <c r="B739" s="14">
        <f>F$6</f>
        <v>3</v>
      </c>
      <c r="C739">
        <f>G$6</f>
        <v>3</v>
      </c>
      <c r="D739" s="14">
        <f>IF((ISNUMBER(SEARCH(A739,T728))),1,0)</f>
        <v>0</v>
      </c>
      <c r="E739" s="23">
        <v>1</v>
      </c>
      <c r="F739" s="24">
        <f t="shared" si="62"/>
        <v>0</v>
      </c>
    </row>
    <row r="740" spans="1:45" x14ac:dyDescent="0.25">
      <c r="A740" s="30" t="str">
        <f t="shared" si="61"/>
        <v>MTL</v>
      </c>
      <c r="B740" s="14">
        <f>F$7</f>
        <v>4</v>
      </c>
      <c r="C740">
        <f>G$7</f>
        <v>4</v>
      </c>
      <c r="D740" s="14">
        <f>IF((ISNUMBER(SEARCH(A740,T728))),1,0)</f>
        <v>1</v>
      </c>
      <c r="E740" s="23">
        <v>1</v>
      </c>
      <c r="F740" s="24">
        <f t="shared" si="62"/>
        <v>16</v>
      </c>
    </row>
    <row r="741" spans="1:45" x14ac:dyDescent="0.25">
      <c r="A741" s="31" t="str">
        <f t="shared" si="61"/>
        <v>CAR</v>
      </c>
      <c r="B741" s="14">
        <f>F$10</f>
        <v>1</v>
      </c>
      <c r="C741">
        <f>G$10</f>
        <v>6</v>
      </c>
      <c r="D741" s="14">
        <f>IF((ISNUMBER(SEARCH(A741,T728))),1,0)</f>
        <v>1</v>
      </c>
      <c r="E741" s="23">
        <v>1</v>
      </c>
      <c r="F741" s="24">
        <f t="shared" si="62"/>
        <v>6</v>
      </c>
    </row>
    <row r="742" spans="1:45" x14ac:dyDescent="0.25">
      <c r="A742" s="36" t="str">
        <f t="shared" si="61"/>
        <v>OTT</v>
      </c>
      <c r="B742" s="14">
        <f>F$11</f>
        <v>6</v>
      </c>
      <c r="C742">
        <f>G$11</f>
        <v>0</v>
      </c>
      <c r="D742" s="14">
        <f>IF((ISNUMBER(SEARCH(A742,T728))),1,0)</f>
        <v>0</v>
      </c>
      <c r="E742" s="23">
        <v>1</v>
      </c>
      <c r="F742" s="24">
        <f t="shared" si="62"/>
        <v>0</v>
      </c>
    </row>
    <row r="743" spans="1:45" x14ac:dyDescent="0.25">
      <c r="A743" s="30" t="str">
        <f t="shared" si="61"/>
        <v>PIT</v>
      </c>
      <c r="B743" s="14">
        <f>F$12</f>
        <v>7</v>
      </c>
      <c r="C743">
        <f>G$12</f>
        <v>2</v>
      </c>
      <c r="D743" s="14">
        <f>IF((ISNUMBER(SEARCH(A743,T728))),1,0)</f>
        <v>1</v>
      </c>
      <c r="E743" s="23">
        <v>2</v>
      </c>
      <c r="F743" s="24">
        <f t="shared" si="62"/>
        <v>28</v>
      </c>
    </row>
    <row r="744" spans="1:45" x14ac:dyDescent="0.25">
      <c r="A744" t="str">
        <f t="shared" si="61"/>
        <v>PHI</v>
      </c>
      <c r="B744" s="14">
        <f>F$13</f>
        <v>8</v>
      </c>
      <c r="C744">
        <f>G$13</f>
        <v>4</v>
      </c>
      <c r="D744" s="14">
        <f>IF((ISNUMBER(SEARCH(A744,T728))),1,0)</f>
        <v>0</v>
      </c>
      <c r="E744" s="23">
        <v>1</v>
      </c>
      <c r="F744" s="24">
        <f t="shared" si="62"/>
        <v>0</v>
      </c>
    </row>
    <row r="745" spans="1:45" x14ac:dyDescent="0.25">
      <c r="C745" t="s">
        <v>18</v>
      </c>
      <c r="D745" s="14">
        <f>COUNTIF(D729:D744, 1)</f>
        <v>8</v>
      </c>
      <c r="E745" t="s">
        <v>19</v>
      </c>
      <c r="F745" s="24">
        <f>SUM(F729:F744)</f>
        <v>97</v>
      </c>
    </row>
    <row r="746" spans="1:45" x14ac:dyDescent="0.25">
      <c r="A746" s="1"/>
      <c r="D746" t="s">
        <v>8</v>
      </c>
      <c r="E746" s="14" t="s">
        <v>40</v>
      </c>
      <c r="F746" s="2">
        <f>VLOOKUP(E746,$I$3:$J$30,2,FALSE)</f>
        <v>7</v>
      </c>
    </row>
    <row r="747" spans="1:45" x14ac:dyDescent="0.25">
      <c r="A747" s="1"/>
      <c r="D747" t="s">
        <v>9</v>
      </c>
      <c r="E747" t="str">
        <f>S728</f>
        <v>Colorado</v>
      </c>
      <c r="F747" s="24">
        <v>0</v>
      </c>
    </row>
    <row r="748" spans="1:45" ht="15.75" thickBot="1" x14ac:dyDescent="0.3">
      <c r="A748" s="3"/>
      <c r="B748" s="4"/>
      <c r="C748" s="4"/>
      <c r="D748" s="15"/>
      <c r="E748" s="4" t="s">
        <v>6</v>
      </c>
      <c r="F748" s="25">
        <f>SUM(F745:F747)</f>
        <v>104</v>
      </c>
    </row>
    <row r="750" spans="1:45" ht="15.75" thickBot="1" x14ac:dyDescent="0.3"/>
    <row r="751" spans="1:45" ht="16.5" thickBot="1" x14ac:dyDescent="0.3">
      <c r="A751" s="18" t="s">
        <v>5</v>
      </c>
      <c r="B751" s="27" t="str">
        <f>P751</f>
        <v>MC Cordeiro</v>
      </c>
      <c r="C751" s="19" t="s">
        <v>2</v>
      </c>
      <c r="D751" s="20" t="s">
        <v>13</v>
      </c>
      <c r="E751" s="21" t="s">
        <v>4</v>
      </c>
      <c r="F751" s="22" t="s">
        <v>12</v>
      </c>
      <c r="N751" s="48">
        <v>46132.796053240738</v>
      </c>
      <c r="O751" s="7">
        <v>5142905124</v>
      </c>
      <c r="P751" s="8" t="s">
        <v>223</v>
      </c>
      <c r="Q751" s="8" t="s">
        <v>224</v>
      </c>
      <c r="R751" s="8" t="s">
        <v>51</v>
      </c>
      <c r="S751" s="8" t="s">
        <v>54</v>
      </c>
      <c r="T751" s="9" t="s">
        <v>225</v>
      </c>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row>
    <row r="752" spans="1:45" x14ac:dyDescent="0.25">
      <c r="A752" s="33" t="str">
        <f>$A729</f>
        <v>COL</v>
      </c>
      <c r="B752" s="14">
        <f>B$4</f>
        <v>1</v>
      </c>
      <c r="C752">
        <f>C$4</f>
        <v>5</v>
      </c>
      <c r="D752" s="14">
        <f>IF((ISNUMBER(SEARCH(A752,T751))),1,0)</f>
        <v>1</v>
      </c>
      <c r="E752" s="23">
        <v>1</v>
      </c>
      <c r="F752" s="24">
        <f>B752*C752*D752*E752</f>
        <v>5</v>
      </c>
    </row>
    <row r="753" spans="1:6" x14ac:dyDescent="0.25">
      <c r="A753" s="29" t="str">
        <f t="shared" ref="A753:A767" si="63">A730</f>
        <v>LAK</v>
      </c>
      <c r="B753" s="14">
        <f>B$5</f>
        <v>8</v>
      </c>
      <c r="C753">
        <f>C$5</f>
        <v>0</v>
      </c>
      <c r="D753" s="14">
        <f>IF((ISNUMBER(SEARCH(A753,T751))),1,0)</f>
        <v>1</v>
      </c>
      <c r="E753" s="23">
        <v>1</v>
      </c>
      <c r="F753" s="24">
        <f t="shared" ref="F753:F767" si="64">B753*C753*D753*E753</f>
        <v>0</v>
      </c>
    </row>
    <row r="754" spans="1:6" x14ac:dyDescent="0.25">
      <c r="A754" s="32" t="str">
        <f t="shared" si="63"/>
        <v>Dal</v>
      </c>
      <c r="B754" s="14">
        <f>B$6</f>
        <v>2</v>
      </c>
      <c r="C754">
        <f>C$6</f>
        <v>2</v>
      </c>
      <c r="D754" s="14">
        <f>IF((ISNUMBER(SEARCH(A754,T751))),1,0)</f>
        <v>0</v>
      </c>
      <c r="E754" s="23">
        <v>1</v>
      </c>
      <c r="F754" s="24">
        <f t="shared" si="64"/>
        <v>0</v>
      </c>
    </row>
    <row r="755" spans="1:6" x14ac:dyDescent="0.25">
      <c r="A755" s="29" t="str">
        <f t="shared" si="63"/>
        <v>MIN</v>
      </c>
      <c r="B755" s="14">
        <f>B$7</f>
        <v>3</v>
      </c>
      <c r="C755">
        <f>C$7</f>
        <v>4</v>
      </c>
      <c r="D755" s="14">
        <f>IF((ISNUMBER(SEARCH(A755,T751))),1,0)</f>
        <v>0</v>
      </c>
      <c r="E755" s="23">
        <v>1</v>
      </c>
      <c r="F755" s="24">
        <f t="shared" si="64"/>
        <v>0</v>
      </c>
    </row>
    <row r="756" spans="1:6" x14ac:dyDescent="0.25">
      <c r="A756" t="str">
        <f t="shared" si="63"/>
        <v>VGK</v>
      </c>
      <c r="B756" s="14">
        <f>B$10</f>
        <v>4</v>
      </c>
      <c r="C756">
        <f>C$10</f>
        <v>5</v>
      </c>
      <c r="D756" s="14">
        <f>IF((ISNUMBER(SEARCH(A756,T751))),1,0)</f>
        <v>0</v>
      </c>
      <c r="E756" s="23">
        <v>1</v>
      </c>
      <c r="F756" s="24">
        <f t="shared" si="64"/>
        <v>0</v>
      </c>
    </row>
    <row r="757" spans="1:6" x14ac:dyDescent="0.25">
      <c r="A757" s="29" t="str">
        <f t="shared" si="63"/>
        <v>UTA</v>
      </c>
      <c r="B757" s="14">
        <f>B$11</f>
        <v>6</v>
      </c>
      <c r="C757">
        <f>C$11</f>
        <v>2</v>
      </c>
      <c r="D757" s="14">
        <f>IF((ISNUMBER(SEARCH(A757,T751))),1,0)</f>
        <v>0</v>
      </c>
      <c r="E757" s="23">
        <v>1</v>
      </c>
      <c r="F757" s="24">
        <f t="shared" si="64"/>
        <v>0</v>
      </c>
    </row>
    <row r="758" spans="1:6" x14ac:dyDescent="0.25">
      <c r="A758" s="32" t="str">
        <f t="shared" si="63"/>
        <v>EDM</v>
      </c>
      <c r="B758" s="14">
        <f>B$12</f>
        <v>5</v>
      </c>
      <c r="C758">
        <f>C$12</f>
        <v>2</v>
      </c>
      <c r="D758" s="14">
        <f>IF((ISNUMBER(SEARCH(A758,T751))),1,0)</f>
        <v>1</v>
      </c>
      <c r="E758" s="23">
        <v>2</v>
      </c>
      <c r="F758" s="24">
        <f t="shared" si="64"/>
        <v>20</v>
      </c>
    </row>
    <row r="759" spans="1:6" x14ac:dyDescent="0.25">
      <c r="A759" s="32" t="str">
        <f t="shared" si="63"/>
        <v>ANAH</v>
      </c>
      <c r="B759" s="14">
        <f>B$13</f>
        <v>7</v>
      </c>
      <c r="C759">
        <f>C$13</f>
        <v>4</v>
      </c>
      <c r="D759" s="14">
        <f>IF((ISNUMBER(SEARCH(A759,T751))),1,0)</f>
        <v>1</v>
      </c>
      <c r="E759" s="23">
        <v>1</v>
      </c>
      <c r="F759" s="24">
        <f t="shared" si="64"/>
        <v>28</v>
      </c>
    </row>
    <row r="760" spans="1:6" x14ac:dyDescent="0.25">
      <c r="A760" s="31" t="str">
        <f t="shared" si="63"/>
        <v>BUF</v>
      </c>
      <c r="B760" s="14">
        <f>F$4</f>
        <v>2</v>
      </c>
      <c r="C760">
        <f>G$4</f>
        <v>4</v>
      </c>
      <c r="D760" s="14">
        <f>IF((ISNUMBER(SEARCH(A760,T751))),1,0)</f>
        <v>1</v>
      </c>
      <c r="E760" s="23">
        <v>1</v>
      </c>
      <c r="F760" s="24">
        <f t="shared" si="64"/>
        <v>8</v>
      </c>
    </row>
    <row r="761" spans="1:6" x14ac:dyDescent="0.25">
      <c r="A761" s="31" t="str">
        <f t="shared" si="63"/>
        <v>BOS</v>
      </c>
      <c r="B761" s="14">
        <f>F$5</f>
        <v>5</v>
      </c>
      <c r="C761">
        <f>G$5</f>
        <v>2</v>
      </c>
      <c r="D761" s="14">
        <f>IF((ISNUMBER(SEARCH(A761,T751))),1,0)</f>
        <v>0</v>
      </c>
      <c r="E761" s="23">
        <v>1</v>
      </c>
      <c r="F761" s="24">
        <f t="shared" si="64"/>
        <v>0</v>
      </c>
    </row>
    <row r="762" spans="1:6" x14ac:dyDescent="0.25">
      <c r="A762" s="30" t="str">
        <f t="shared" si="63"/>
        <v>TBL</v>
      </c>
      <c r="B762" s="14">
        <f>F$6</f>
        <v>3</v>
      </c>
      <c r="C762">
        <f>G$6</f>
        <v>3</v>
      </c>
      <c r="D762" s="14">
        <f>IF((ISNUMBER(SEARCH(A762,T751))),1,0)</f>
        <v>1</v>
      </c>
      <c r="E762" s="23">
        <v>1</v>
      </c>
      <c r="F762" s="24">
        <f t="shared" si="64"/>
        <v>9</v>
      </c>
    </row>
    <row r="763" spans="1:6" x14ac:dyDescent="0.25">
      <c r="A763" s="30" t="str">
        <f t="shared" si="63"/>
        <v>MTL</v>
      </c>
      <c r="B763" s="14">
        <f>F$7</f>
        <v>4</v>
      </c>
      <c r="C763">
        <f>G$7</f>
        <v>4</v>
      </c>
      <c r="D763" s="14">
        <f>IF((ISNUMBER(SEARCH(A763,T751))),1,0)</f>
        <v>1</v>
      </c>
      <c r="E763" s="23">
        <v>1</v>
      </c>
      <c r="F763" s="24">
        <f t="shared" si="64"/>
        <v>16</v>
      </c>
    </row>
    <row r="764" spans="1:6" x14ac:dyDescent="0.25">
      <c r="A764" s="31" t="str">
        <f t="shared" si="63"/>
        <v>CAR</v>
      </c>
      <c r="B764" s="14">
        <f>F$10</f>
        <v>1</v>
      </c>
      <c r="C764">
        <f>G$10</f>
        <v>6</v>
      </c>
      <c r="D764" s="14">
        <f>IF((ISNUMBER(SEARCH(A764,T751))),1,0)</f>
        <v>1</v>
      </c>
      <c r="E764" s="23">
        <v>1</v>
      </c>
      <c r="F764" s="24">
        <f t="shared" si="64"/>
        <v>6</v>
      </c>
    </row>
    <row r="765" spans="1:6" x14ac:dyDescent="0.25">
      <c r="A765" s="36" t="str">
        <f t="shared" si="63"/>
        <v>OTT</v>
      </c>
      <c r="B765" s="14">
        <f>F$11</f>
        <v>6</v>
      </c>
      <c r="C765">
        <f>G$11</f>
        <v>0</v>
      </c>
      <c r="D765" s="14">
        <f>IF((ISNUMBER(SEARCH(A765,T751))),1,0)</f>
        <v>0</v>
      </c>
      <c r="E765" s="23">
        <v>1</v>
      </c>
      <c r="F765" s="24">
        <f t="shared" si="64"/>
        <v>0</v>
      </c>
    </row>
    <row r="766" spans="1:6" x14ac:dyDescent="0.25">
      <c r="A766" s="30" t="str">
        <f t="shared" si="63"/>
        <v>PIT</v>
      </c>
      <c r="B766" s="14">
        <f>F$12</f>
        <v>7</v>
      </c>
      <c r="C766">
        <f>G$12</f>
        <v>2</v>
      </c>
      <c r="D766" s="14">
        <f>IF((ISNUMBER(SEARCH(A766,T751))),1,0)</f>
        <v>0</v>
      </c>
      <c r="E766" s="23">
        <v>1</v>
      </c>
      <c r="F766" s="24">
        <f t="shared" si="64"/>
        <v>0</v>
      </c>
    </row>
    <row r="767" spans="1:6" x14ac:dyDescent="0.25">
      <c r="A767" t="str">
        <f t="shared" si="63"/>
        <v>PHI</v>
      </c>
      <c r="B767" s="14">
        <f>F$13</f>
        <v>8</v>
      </c>
      <c r="C767">
        <f>G$13</f>
        <v>4</v>
      </c>
      <c r="D767" s="14">
        <f>IF((ISNUMBER(SEARCH(A767,T751))),1,0)</f>
        <v>0</v>
      </c>
      <c r="E767" s="23">
        <v>1</v>
      </c>
      <c r="F767" s="24">
        <f t="shared" si="64"/>
        <v>0</v>
      </c>
    </row>
    <row r="768" spans="1:6" x14ac:dyDescent="0.25">
      <c r="C768" t="s">
        <v>18</v>
      </c>
      <c r="D768" s="14">
        <f>COUNTIF(D752:D767, 1)</f>
        <v>8</v>
      </c>
      <c r="E768" t="s">
        <v>19</v>
      </c>
      <c r="F768" s="24">
        <f>SUM(F752:F767)</f>
        <v>92</v>
      </c>
    </row>
    <row r="769" spans="1:45" x14ac:dyDescent="0.25">
      <c r="A769" s="1"/>
      <c r="D769" t="s">
        <v>8</v>
      </c>
      <c r="E769" s="14" t="s">
        <v>21</v>
      </c>
      <c r="F769" s="2">
        <f>VLOOKUP(E769,$I$3:$J$30,2,FALSE)</f>
        <v>6</v>
      </c>
    </row>
    <row r="770" spans="1:45" x14ac:dyDescent="0.25">
      <c r="A770" s="1"/>
      <c r="D770" t="s">
        <v>9</v>
      </c>
      <c r="E770" t="str">
        <f>S751</f>
        <v>Carolina</v>
      </c>
      <c r="F770" s="24">
        <v>0</v>
      </c>
    </row>
    <row r="771" spans="1:45" ht="15.75" thickBot="1" x14ac:dyDescent="0.3">
      <c r="A771" s="3"/>
      <c r="B771" s="4"/>
      <c r="C771" s="4"/>
      <c r="D771" s="15"/>
      <c r="E771" s="4" t="s">
        <v>6</v>
      </c>
      <c r="F771" s="25">
        <f>SUM(F768:F770)</f>
        <v>98</v>
      </c>
    </row>
    <row r="773" spans="1:45" ht="15.75" thickBot="1" x14ac:dyDescent="0.3"/>
    <row r="774" spans="1:45" ht="17.25" customHeight="1" thickBot="1" x14ac:dyDescent="0.3">
      <c r="A774" s="18" t="s">
        <v>5</v>
      </c>
      <c r="B774" s="27" t="str">
        <f>P774</f>
        <v>McDavid McStanley</v>
      </c>
      <c r="C774" s="19" t="s">
        <v>2</v>
      </c>
      <c r="D774" s="20" t="s">
        <v>13</v>
      </c>
      <c r="E774" s="21" t="s">
        <v>4</v>
      </c>
      <c r="F774" s="22" t="s">
        <v>12</v>
      </c>
      <c r="N774" s="48">
        <v>46132.875069444446</v>
      </c>
      <c r="O774" s="8" t="s">
        <v>226</v>
      </c>
      <c r="P774" s="8" t="s">
        <v>227</v>
      </c>
      <c r="Q774" s="8" t="s">
        <v>21</v>
      </c>
      <c r="R774" s="8" t="s">
        <v>43</v>
      </c>
      <c r="S774" s="8" t="s">
        <v>43</v>
      </c>
      <c r="T774" s="9" t="s">
        <v>228</v>
      </c>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row>
    <row r="775" spans="1:45" x14ac:dyDescent="0.25">
      <c r="A775" s="33" t="str">
        <f>$A752</f>
        <v>COL</v>
      </c>
      <c r="B775" s="14">
        <f>B$4</f>
        <v>1</v>
      </c>
      <c r="C775">
        <f>C$4</f>
        <v>5</v>
      </c>
      <c r="D775" s="14">
        <f>IF((ISNUMBER(SEARCH(A775,T774))),1,0)</f>
        <v>0</v>
      </c>
      <c r="E775" s="23">
        <v>1</v>
      </c>
      <c r="F775" s="24">
        <f>B775*C775*D775*E775</f>
        <v>0</v>
      </c>
    </row>
    <row r="776" spans="1:45" x14ac:dyDescent="0.25">
      <c r="A776" s="29" t="str">
        <f t="shared" ref="A776:A790" si="65">A753</f>
        <v>LAK</v>
      </c>
      <c r="B776" s="14">
        <f>B$5</f>
        <v>8</v>
      </c>
      <c r="C776">
        <f>C$5</f>
        <v>0</v>
      </c>
      <c r="D776" s="14">
        <f>IF((ISNUMBER(SEARCH(A776,T774))),1,0)</f>
        <v>0</v>
      </c>
      <c r="E776" s="23">
        <v>1</v>
      </c>
      <c r="F776" s="24">
        <f t="shared" ref="F776:F790" si="66">B776*C776*D776*E776</f>
        <v>0</v>
      </c>
    </row>
    <row r="777" spans="1:45" x14ac:dyDescent="0.25">
      <c r="A777" s="32" t="str">
        <f t="shared" si="65"/>
        <v>Dal</v>
      </c>
      <c r="B777" s="14">
        <f>B$6</f>
        <v>2</v>
      </c>
      <c r="C777">
        <f>C$6</f>
        <v>2</v>
      </c>
      <c r="D777" s="14">
        <f>IF((ISNUMBER(SEARCH(A777,T774))),1,0)</f>
        <v>0</v>
      </c>
      <c r="E777" s="23">
        <v>1</v>
      </c>
      <c r="F777" s="24">
        <f t="shared" si="66"/>
        <v>0</v>
      </c>
    </row>
    <row r="778" spans="1:45" x14ac:dyDescent="0.25">
      <c r="A778" s="29" t="str">
        <f t="shared" si="65"/>
        <v>MIN</v>
      </c>
      <c r="B778" s="14">
        <f>B$7</f>
        <v>3</v>
      </c>
      <c r="C778">
        <f>C$7</f>
        <v>4</v>
      </c>
      <c r="D778" s="14">
        <f>IF((ISNUMBER(SEARCH(A778,T774))),1,0)</f>
        <v>1</v>
      </c>
      <c r="E778" s="23">
        <v>1</v>
      </c>
      <c r="F778" s="24">
        <f t="shared" si="66"/>
        <v>12</v>
      </c>
    </row>
    <row r="779" spans="1:45" x14ac:dyDescent="0.25">
      <c r="A779" t="str">
        <f t="shared" si="65"/>
        <v>VGK</v>
      </c>
      <c r="B779" s="14">
        <f>B$10</f>
        <v>4</v>
      </c>
      <c r="C779">
        <f>C$10</f>
        <v>5</v>
      </c>
      <c r="D779" s="14">
        <f>IF((ISNUMBER(SEARCH(A779,T774))),1,0)</f>
        <v>0</v>
      </c>
      <c r="E779" s="23">
        <v>1</v>
      </c>
      <c r="F779" s="24">
        <f t="shared" si="66"/>
        <v>0</v>
      </c>
    </row>
    <row r="780" spans="1:45" x14ac:dyDescent="0.25">
      <c r="A780" s="29" t="str">
        <f t="shared" si="65"/>
        <v>UTA</v>
      </c>
      <c r="B780" s="14">
        <f>B$11</f>
        <v>6</v>
      </c>
      <c r="C780">
        <f>C$11</f>
        <v>2</v>
      </c>
      <c r="D780" s="14">
        <f>IF((ISNUMBER(SEARCH(A780,T774))),1,0)</f>
        <v>1</v>
      </c>
      <c r="E780" s="23">
        <v>1</v>
      </c>
      <c r="F780" s="24">
        <f t="shared" si="66"/>
        <v>12</v>
      </c>
    </row>
    <row r="781" spans="1:45" x14ac:dyDescent="0.25">
      <c r="A781" s="32" t="str">
        <f t="shared" si="65"/>
        <v>EDM</v>
      </c>
      <c r="B781" s="14">
        <f>B$12</f>
        <v>5</v>
      </c>
      <c r="C781">
        <f>C$12</f>
        <v>2</v>
      </c>
      <c r="D781" s="14">
        <f>IF((ISNUMBER(SEARCH(A781,T774))),1,0)</f>
        <v>1</v>
      </c>
      <c r="E781" s="23">
        <v>2</v>
      </c>
      <c r="F781" s="24">
        <f t="shared" si="66"/>
        <v>20</v>
      </c>
    </row>
    <row r="782" spans="1:45" x14ac:dyDescent="0.25">
      <c r="A782" s="32" t="str">
        <f t="shared" si="65"/>
        <v>ANAH</v>
      </c>
      <c r="B782" s="14">
        <f>B$13</f>
        <v>7</v>
      </c>
      <c r="C782">
        <f>C$13</f>
        <v>4</v>
      </c>
      <c r="D782" s="14">
        <f>IF((ISNUMBER(SEARCH(A782,T774))),1,0)</f>
        <v>0</v>
      </c>
      <c r="E782" s="23">
        <v>1</v>
      </c>
      <c r="F782" s="24">
        <f t="shared" si="66"/>
        <v>0</v>
      </c>
    </row>
    <row r="783" spans="1:45" x14ac:dyDescent="0.25">
      <c r="A783" s="31" t="str">
        <f t="shared" si="65"/>
        <v>BUF</v>
      </c>
      <c r="B783" s="14">
        <f>F$4</f>
        <v>2</v>
      </c>
      <c r="C783">
        <f>G$4</f>
        <v>4</v>
      </c>
      <c r="D783" s="14">
        <f>IF((ISNUMBER(SEARCH(A783,T774))),1,0)</f>
        <v>0</v>
      </c>
      <c r="E783" s="23">
        <v>1</v>
      </c>
      <c r="F783" s="24">
        <f t="shared" si="66"/>
        <v>0</v>
      </c>
    </row>
    <row r="784" spans="1:45" x14ac:dyDescent="0.25">
      <c r="A784" s="31" t="str">
        <f t="shared" si="65"/>
        <v>BOS</v>
      </c>
      <c r="B784" s="14">
        <f>F$5</f>
        <v>5</v>
      </c>
      <c r="C784">
        <f>G$5</f>
        <v>2</v>
      </c>
      <c r="D784" s="14">
        <f>IF((ISNUMBER(SEARCH(A784,T774))),1,0)</f>
        <v>1</v>
      </c>
      <c r="E784" s="23">
        <v>1</v>
      </c>
      <c r="F784" s="24">
        <f t="shared" si="66"/>
        <v>10</v>
      </c>
    </row>
    <row r="785" spans="1:45" x14ac:dyDescent="0.25">
      <c r="A785" s="30" t="str">
        <f t="shared" si="65"/>
        <v>TBL</v>
      </c>
      <c r="B785" s="14">
        <f>F$6</f>
        <v>3</v>
      </c>
      <c r="C785">
        <f>G$6</f>
        <v>3</v>
      </c>
      <c r="D785" s="14">
        <f>IF((ISNUMBER(SEARCH(A785,T774))),1,0)</f>
        <v>0</v>
      </c>
      <c r="E785" s="23">
        <v>1</v>
      </c>
      <c r="F785" s="24">
        <f t="shared" si="66"/>
        <v>0</v>
      </c>
    </row>
    <row r="786" spans="1:45" x14ac:dyDescent="0.25">
      <c r="A786" s="30" t="str">
        <f t="shared" si="65"/>
        <v>MTL</v>
      </c>
      <c r="B786" s="14">
        <f>F$7</f>
        <v>4</v>
      </c>
      <c r="C786">
        <f>G$7</f>
        <v>4</v>
      </c>
      <c r="D786" s="14">
        <f>IF((ISNUMBER(SEARCH(A786,T774))),1,0)</f>
        <v>1</v>
      </c>
      <c r="E786" s="23">
        <v>1</v>
      </c>
      <c r="F786" s="24">
        <f t="shared" si="66"/>
        <v>16</v>
      </c>
    </row>
    <row r="787" spans="1:45" x14ac:dyDescent="0.25">
      <c r="A787" s="31" t="str">
        <f t="shared" si="65"/>
        <v>CAR</v>
      </c>
      <c r="B787" s="14">
        <f>F$10</f>
        <v>1</v>
      </c>
      <c r="C787">
        <f>G$10</f>
        <v>6</v>
      </c>
      <c r="D787" s="14">
        <f>IF((ISNUMBER(SEARCH(A787,T774))),1,0)</f>
        <v>0</v>
      </c>
      <c r="E787" s="23">
        <v>1</v>
      </c>
      <c r="F787" s="24">
        <f t="shared" si="66"/>
        <v>0</v>
      </c>
    </row>
    <row r="788" spans="1:45" x14ac:dyDescent="0.25">
      <c r="A788" s="36" t="str">
        <f t="shared" si="65"/>
        <v>OTT</v>
      </c>
      <c r="B788" s="14">
        <f>F$11</f>
        <v>6</v>
      </c>
      <c r="C788">
        <f>G$11</f>
        <v>0</v>
      </c>
      <c r="D788" s="14">
        <f>IF((ISNUMBER(SEARCH(A788,T774))),1,0)</f>
        <v>1</v>
      </c>
      <c r="E788" s="23">
        <v>1</v>
      </c>
      <c r="F788" s="24">
        <f t="shared" si="66"/>
        <v>0</v>
      </c>
    </row>
    <row r="789" spans="1:45" x14ac:dyDescent="0.25">
      <c r="A789" s="30" t="str">
        <f t="shared" si="65"/>
        <v>PIT</v>
      </c>
      <c r="B789" s="14">
        <f>F$12</f>
        <v>7</v>
      </c>
      <c r="C789">
        <f>G$12</f>
        <v>2</v>
      </c>
      <c r="D789" s="14">
        <f>IF((ISNUMBER(SEARCH(A789,T774))),1,0)</f>
        <v>1</v>
      </c>
      <c r="E789" s="23">
        <v>1</v>
      </c>
      <c r="F789" s="24">
        <f t="shared" si="66"/>
        <v>14</v>
      </c>
    </row>
    <row r="790" spans="1:45" x14ac:dyDescent="0.25">
      <c r="A790" t="str">
        <f t="shared" si="65"/>
        <v>PHI</v>
      </c>
      <c r="B790" s="14">
        <f>F$13</f>
        <v>8</v>
      </c>
      <c r="C790">
        <f>G$13</f>
        <v>4</v>
      </c>
      <c r="D790" s="14">
        <f>IF((ISNUMBER(SEARCH(A790,T774))),1,0)</f>
        <v>1</v>
      </c>
      <c r="E790" s="23">
        <v>1</v>
      </c>
      <c r="F790" s="24">
        <f t="shared" si="66"/>
        <v>32</v>
      </c>
    </row>
    <row r="791" spans="1:45" x14ac:dyDescent="0.25">
      <c r="C791" t="s">
        <v>18</v>
      </c>
      <c r="D791" s="14">
        <f>COUNTIF(D775:D790, 1)</f>
        <v>8</v>
      </c>
      <c r="E791" t="s">
        <v>19</v>
      </c>
      <c r="F791" s="24">
        <f>SUM(F775:F790)</f>
        <v>116</v>
      </c>
    </row>
    <row r="792" spans="1:45" x14ac:dyDescent="0.25">
      <c r="A792" s="1"/>
      <c r="D792" t="s">
        <v>8</v>
      </c>
      <c r="E792" s="14" t="s">
        <v>21</v>
      </c>
      <c r="F792" s="2">
        <f>VLOOKUP(E792,$I$3:$J$30,2,FALSE)</f>
        <v>6</v>
      </c>
    </row>
    <row r="793" spans="1:45" x14ac:dyDescent="0.25">
      <c r="A793" s="1"/>
      <c r="D793" t="s">
        <v>9</v>
      </c>
      <c r="E793" t="str">
        <f>S774</f>
        <v>Edmonton Oilers</v>
      </c>
      <c r="F793" s="24">
        <v>0</v>
      </c>
    </row>
    <row r="794" spans="1:45" ht="15.75" thickBot="1" x14ac:dyDescent="0.3">
      <c r="A794" s="3"/>
      <c r="B794" s="4"/>
      <c r="C794" s="4"/>
      <c r="D794" s="15"/>
      <c r="E794" s="4" t="s">
        <v>6</v>
      </c>
      <c r="F794" s="25">
        <f>SUM(F791:F793)</f>
        <v>122</v>
      </c>
    </row>
    <row r="796" spans="1:45" ht="15.75" thickBot="1" x14ac:dyDescent="0.3"/>
    <row r="797" spans="1:45" ht="39.75" thickBot="1" x14ac:dyDescent="0.3">
      <c r="A797" s="18" t="s">
        <v>5</v>
      </c>
      <c r="B797" s="27" t="str">
        <f>P797</f>
        <v>Nicole S</v>
      </c>
      <c r="C797" s="19" t="s">
        <v>2</v>
      </c>
      <c r="D797" s="20" t="s">
        <v>13</v>
      </c>
      <c r="E797" s="21" t="s">
        <v>4</v>
      </c>
      <c r="F797" s="22" t="s">
        <v>12</v>
      </c>
      <c r="N797" s="48">
        <v>46132.907106481478</v>
      </c>
      <c r="O797" s="8" t="s">
        <v>229</v>
      </c>
      <c r="P797" s="8" t="s">
        <v>230</v>
      </c>
      <c r="Q797" s="8" t="s">
        <v>40</v>
      </c>
      <c r="R797" s="8" t="s">
        <v>231</v>
      </c>
      <c r="S797" s="8" t="s">
        <v>55</v>
      </c>
      <c r="T797" s="9" t="s">
        <v>232</v>
      </c>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row>
    <row r="798" spans="1:45" x14ac:dyDescent="0.25">
      <c r="A798" s="33" t="str">
        <f>$A775</f>
        <v>COL</v>
      </c>
      <c r="B798" s="14">
        <f>B$4</f>
        <v>1</v>
      </c>
      <c r="C798">
        <f>C$4</f>
        <v>5</v>
      </c>
      <c r="D798" s="14">
        <f>IF((ISNUMBER(SEARCH(A798,T797))),1,0)</f>
        <v>0</v>
      </c>
      <c r="E798" s="23">
        <v>1</v>
      </c>
      <c r="F798" s="24">
        <f>B798*C798*D798*E798</f>
        <v>0</v>
      </c>
    </row>
    <row r="799" spans="1:45" x14ac:dyDescent="0.25">
      <c r="A799" s="29" t="str">
        <f t="shared" ref="A799:A813" si="67">A776</f>
        <v>LAK</v>
      </c>
      <c r="B799" s="14">
        <f>B$5</f>
        <v>8</v>
      </c>
      <c r="C799">
        <f>C$5</f>
        <v>0</v>
      </c>
      <c r="D799" s="14">
        <f>IF((ISNUMBER(SEARCH(A799,T797))),1,0)</f>
        <v>0</v>
      </c>
      <c r="E799" s="23">
        <v>1</v>
      </c>
      <c r="F799" s="24">
        <f t="shared" ref="F799:F813" si="68">B799*C799*D799*E799</f>
        <v>0</v>
      </c>
    </row>
    <row r="800" spans="1:45" x14ac:dyDescent="0.25">
      <c r="A800" s="32" t="str">
        <f t="shared" si="67"/>
        <v>Dal</v>
      </c>
      <c r="B800" s="14">
        <f>B$6</f>
        <v>2</v>
      </c>
      <c r="C800">
        <f>C$6</f>
        <v>2</v>
      </c>
      <c r="D800" s="14">
        <f>IF((ISNUMBER(SEARCH(A800,T797))),1,0)</f>
        <v>1</v>
      </c>
      <c r="E800" s="23">
        <v>1</v>
      </c>
      <c r="F800" s="24">
        <f t="shared" si="68"/>
        <v>4</v>
      </c>
    </row>
    <row r="801" spans="1:6" x14ac:dyDescent="0.25">
      <c r="A801" s="29" t="str">
        <f t="shared" si="67"/>
        <v>MIN</v>
      </c>
      <c r="B801" s="14">
        <f>B$7</f>
        <v>3</v>
      </c>
      <c r="C801">
        <f>C$7</f>
        <v>4</v>
      </c>
      <c r="D801" s="14">
        <f>IF((ISNUMBER(SEARCH(A801,T797))),1,0)</f>
        <v>1</v>
      </c>
      <c r="E801" s="23">
        <v>1</v>
      </c>
      <c r="F801" s="24">
        <f t="shared" si="68"/>
        <v>12</v>
      </c>
    </row>
    <row r="802" spans="1:6" x14ac:dyDescent="0.25">
      <c r="A802" t="str">
        <f t="shared" si="67"/>
        <v>VGK</v>
      </c>
      <c r="B802" s="14">
        <f>B$10</f>
        <v>4</v>
      </c>
      <c r="C802">
        <f>C$10</f>
        <v>5</v>
      </c>
      <c r="D802" s="14">
        <f>IF((ISNUMBER(SEARCH(A802,T797))),1,0)</f>
        <v>1</v>
      </c>
      <c r="E802" s="23">
        <v>1</v>
      </c>
      <c r="F802" s="24">
        <f t="shared" si="68"/>
        <v>20</v>
      </c>
    </row>
    <row r="803" spans="1:6" x14ac:dyDescent="0.25">
      <c r="A803" s="29" t="str">
        <f t="shared" si="67"/>
        <v>UTA</v>
      </c>
      <c r="B803" s="14">
        <f>B$11</f>
        <v>6</v>
      </c>
      <c r="C803">
        <f>C$11</f>
        <v>2</v>
      </c>
      <c r="D803" s="14">
        <f>IF((ISNUMBER(SEARCH(A803,T797))),1,0)</f>
        <v>0</v>
      </c>
      <c r="E803" s="23">
        <v>1</v>
      </c>
      <c r="F803" s="24">
        <f t="shared" si="68"/>
        <v>0</v>
      </c>
    </row>
    <row r="804" spans="1:6" x14ac:dyDescent="0.25">
      <c r="A804" s="32" t="str">
        <f t="shared" si="67"/>
        <v>EDM</v>
      </c>
      <c r="B804" s="14">
        <f>B$12</f>
        <v>5</v>
      </c>
      <c r="C804">
        <f>C$12</f>
        <v>2</v>
      </c>
      <c r="D804" s="14">
        <f>IF((ISNUMBER(SEARCH(A804,T797))),1,0)</f>
        <v>1</v>
      </c>
      <c r="E804" s="23">
        <v>1</v>
      </c>
      <c r="F804" s="24">
        <f t="shared" si="68"/>
        <v>10</v>
      </c>
    </row>
    <row r="805" spans="1:6" x14ac:dyDescent="0.25">
      <c r="A805" s="32" t="str">
        <f t="shared" si="67"/>
        <v>ANAH</v>
      </c>
      <c r="B805" s="14">
        <f>B$13</f>
        <v>7</v>
      </c>
      <c r="C805">
        <f>C$13</f>
        <v>4</v>
      </c>
      <c r="D805" s="14">
        <f>IF((ISNUMBER(SEARCH(A805,T797))),1,0)</f>
        <v>0</v>
      </c>
      <c r="E805" s="23">
        <v>1</v>
      </c>
      <c r="F805" s="24">
        <f t="shared" si="68"/>
        <v>0</v>
      </c>
    </row>
    <row r="806" spans="1:6" x14ac:dyDescent="0.25">
      <c r="A806" s="31" t="str">
        <f t="shared" si="67"/>
        <v>BUF</v>
      </c>
      <c r="B806" s="14">
        <f>F$4</f>
        <v>2</v>
      </c>
      <c r="C806">
        <f>G$4</f>
        <v>4</v>
      </c>
      <c r="D806" s="14">
        <f>IF((ISNUMBER(SEARCH(A806,T797))),1,0)</f>
        <v>0</v>
      </c>
      <c r="E806" s="23">
        <v>1</v>
      </c>
      <c r="F806" s="24">
        <f t="shared" si="68"/>
        <v>0</v>
      </c>
    </row>
    <row r="807" spans="1:6" x14ac:dyDescent="0.25">
      <c r="A807" s="31" t="str">
        <f t="shared" si="67"/>
        <v>BOS</v>
      </c>
      <c r="B807" s="14">
        <f>F$5</f>
        <v>5</v>
      </c>
      <c r="C807">
        <f>G$5</f>
        <v>2</v>
      </c>
      <c r="D807" s="14">
        <f>IF((ISNUMBER(SEARCH(A807,T797))),1,0)</f>
        <v>0</v>
      </c>
      <c r="E807" s="23">
        <v>1</v>
      </c>
      <c r="F807" s="24">
        <f t="shared" si="68"/>
        <v>0</v>
      </c>
    </row>
    <row r="808" spans="1:6" x14ac:dyDescent="0.25">
      <c r="A808" s="30" t="str">
        <f t="shared" si="67"/>
        <v>TBL</v>
      </c>
      <c r="B808" s="14">
        <f>F$6</f>
        <v>3</v>
      </c>
      <c r="C808">
        <f>G$6</f>
        <v>3</v>
      </c>
      <c r="D808" s="14">
        <f>IF((ISNUMBER(SEARCH(A808,T797))),1,0)</f>
        <v>1</v>
      </c>
      <c r="E808" s="23">
        <v>1</v>
      </c>
      <c r="F808" s="24">
        <f t="shared" si="68"/>
        <v>9</v>
      </c>
    </row>
    <row r="809" spans="1:6" x14ac:dyDescent="0.25">
      <c r="A809" s="30" t="str">
        <f t="shared" si="67"/>
        <v>MTL</v>
      </c>
      <c r="B809" s="14">
        <f>F$7</f>
        <v>4</v>
      </c>
      <c r="C809">
        <f>G$7</f>
        <v>4</v>
      </c>
      <c r="D809" s="14">
        <f>IF((ISNUMBER(SEARCH(A809,T797))),1,0)</f>
        <v>1</v>
      </c>
      <c r="E809" s="23">
        <v>1</v>
      </c>
      <c r="F809" s="24">
        <f t="shared" si="68"/>
        <v>16</v>
      </c>
    </row>
    <row r="810" spans="1:6" x14ac:dyDescent="0.25">
      <c r="A810" s="31" t="str">
        <f t="shared" si="67"/>
        <v>CAR</v>
      </c>
      <c r="B810" s="14">
        <f>F$10</f>
        <v>1</v>
      </c>
      <c r="C810">
        <f>G$10</f>
        <v>6</v>
      </c>
      <c r="D810" s="14">
        <f>IF((ISNUMBER(SEARCH(A810,T797))),1,0)</f>
        <v>0</v>
      </c>
      <c r="E810" s="23">
        <v>1</v>
      </c>
      <c r="F810" s="24">
        <f t="shared" si="68"/>
        <v>0</v>
      </c>
    </row>
    <row r="811" spans="1:6" x14ac:dyDescent="0.25">
      <c r="A811" s="36" t="str">
        <f t="shared" si="67"/>
        <v>OTT</v>
      </c>
      <c r="B811" s="14">
        <f>F$11</f>
        <v>6</v>
      </c>
      <c r="C811">
        <f>G$11</f>
        <v>0</v>
      </c>
      <c r="D811" s="14">
        <f>IF((ISNUMBER(SEARCH(A811,T797))),1,0)</f>
        <v>1</v>
      </c>
      <c r="E811" s="23">
        <v>1</v>
      </c>
      <c r="F811" s="24">
        <f t="shared" si="68"/>
        <v>0</v>
      </c>
    </row>
    <row r="812" spans="1:6" x14ac:dyDescent="0.25">
      <c r="A812" s="30" t="str">
        <f t="shared" si="67"/>
        <v>PIT</v>
      </c>
      <c r="B812" s="14">
        <f>F$12</f>
        <v>7</v>
      </c>
      <c r="C812">
        <f>G$12</f>
        <v>2</v>
      </c>
      <c r="D812" s="14">
        <f>IF((ISNUMBER(SEARCH(A812,T797))),1,0)</f>
        <v>0</v>
      </c>
      <c r="E812" s="23">
        <v>1</v>
      </c>
      <c r="F812" s="24">
        <f t="shared" si="68"/>
        <v>0</v>
      </c>
    </row>
    <row r="813" spans="1:6" x14ac:dyDescent="0.25">
      <c r="A813" t="str">
        <f t="shared" si="67"/>
        <v>PHI</v>
      </c>
      <c r="B813" s="14">
        <f>F$13</f>
        <v>8</v>
      </c>
      <c r="C813">
        <f>G$13</f>
        <v>4</v>
      </c>
      <c r="D813" s="14">
        <f>IF((ISNUMBER(SEARCH(A813,T797))),1,0)</f>
        <v>1</v>
      </c>
      <c r="E813" s="23">
        <v>2</v>
      </c>
      <c r="F813" s="24">
        <f t="shared" si="68"/>
        <v>64</v>
      </c>
    </row>
    <row r="814" spans="1:6" x14ac:dyDescent="0.25">
      <c r="C814" t="s">
        <v>18</v>
      </c>
      <c r="D814" s="14">
        <f>COUNTIF(D798:D813, 1)</f>
        <v>8</v>
      </c>
      <c r="E814" t="s">
        <v>19</v>
      </c>
      <c r="F814" s="24">
        <f>SUM(F798:F813)</f>
        <v>135</v>
      </c>
    </row>
    <row r="815" spans="1:6" x14ac:dyDescent="0.25">
      <c r="A815" s="1"/>
      <c r="D815" t="s">
        <v>8</v>
      </c>
      <c r="E815" s="14" t="s">
        <v>40</v>
      </c>
      <c r="F815" s="2">
        <f>VLOOKUP(E815,$I$3:$J$30,2,FALSE)</f>
        <v>7</v>
      </c>
    </row>
    <row r="816" spans="1:6" x14ac:dyDescent="0.25">
      <c r="A816" s="1"/>
      <c r="D816" t="s">
        <v>9</v>
      </c>
      <c r="E816" t="str">
        <f>S797</f>
        <v>Colorado</v>
      </c>
      <c r="F816" s="24">
        <v>0</v>
      </c>
    </row>
    <row r="817" spans="1:45" ht="15.75" thickBot="1" x14ac:dyDescent="0.3">
      <c r="A817" s="3"/>
      <c r="B817" s="4"/>
      <c r="C817" s="4"/>
      <c r="D817" s="15"/>
      <c r="E817" s="4" t="s">
        <v>6</v>
      </c>
      <c r="F817" s="25">
        <f>SUM(F814:F816)</f>
        <v>142</v>
      </c>
    </row>
    <row r="819" spans="1:45" ht="15.75" thickBot="1" x14ac:dyDescent="0.3"/>
    <row r="820" spans="1:45" ht="16.5" thickBot="1" x14ac:dyDescent="0.3">
      <c r="A820" s="18" t="s">
        <v>5</v>
      </c>
      <c r="B820" s="27" t="str">
        <f>P820</f>
        <v>Ghost</v>
      </c>
      <c r="C820" s="19" t="s">
        <v>2</v>
      </c>
      <c r="D820" s="20" t="s">
        <v>13</v>
      </c>
      <c r="E820" s="21" t="s">
        <v>4</v>
      </c>
      <c r="F820" s="22" t="s">
        <v>12</v>
      </c>
      <c r="N820" s="48">
        <v>46133.060856481483</v>
      </c>
      <c r="O820" s="8" t="s">
        <v>91</v>
      </c>
      <c r="P820" s="8" t="s">
        <v>233</v>
      </c>
      <c r="Q820" s="8" t="s">
        <v>234</v>
      </c>
      <c r="R820" s="8" t="s">
        <v>235</v>
      </c>
      <c r="S820" s="8" t="s">
        <v>236</v>
      </c>
      <c r="T820" s="9" t="s">
        <v>237</v>
      </c>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row>
    <row r="821" spans="1:45" x14ac:dyDescent="0.25">
      <c r="A821" s="33" t="str">
        <f>$A798</f>
        <v>COL</v>
      </c>
      <c r="B821" s="14">
        <f>B$4</f>
        <v>1</v>
      </c>
      <c r="C821">
        <f>C$4</f>
        <v>5</v>
      </c>
      <c r="D821" s="14">
        <f>IF((ISNUMBER(SEARCH(A821,T820))),1,0)</f>
        <v>0</v>
      </c>
      <c r="E821" s="23">
        <v>1</v>
      </c>
      <c r="F821" s="24">
        <f>B821*C821*D821*E821</f>
        <v>0</v>
      </c>
    </row>
    <row r="822" spans="1:45" x14ac:dyDescent="0.25">
      <c r="A822" s="29" t="str">
        <f t="shared" ref="A822:A836" si="69">A799</f>
        <v>LAK</v>
      </c>
      <c r="B822" s="14">
        <f>B$5</f>
        <v>8</v>
      </c>
      <c r="C822">
        <f>C$5</f>
        <v>0</v>
      </c>
      <c r="D822" s="14">
        <f>IF((ISNUMBER(SEARCH(A822,T820))),1,0)</f>
        <v>0</v>
      </c>
      <c r="E822" s="23">
        <v>1</v>
      </c>
      <c r="F822" s="24">
        <f t="shared" ref="F822:F836" si="70">B822*C822*D822*E822</f>
        <v>0</v>
      </c>
    </row>
    <row r="823" spans="1:45" x14ac:dyDescent="0.25">
      <c r="A823" s="32" t="str">
        <f t="shared" si="69"/>
        <v>Dal</v>
      </c>
      <c r="B823" s="14">
        <f>B$6</f>
        <v>2</v>
      </c>
      <c r="C823">
        <f>C$6</f>
        <v>2</v>
      </c>
      <c r="D823" s="14">
        <f>IF((ISNUMBER(SEARCH(A823,T820))),1,0)</f>
        <v>0</v>
      </c>
      <c r="E823" s="23">
        <v>1</v>
      </c>
      <c r="F823" s="24">
        <f t="shared" si="70"/>
        <v>0</v>
      </c>
    </row>
    <row r="824" spans="1:45" x14ac:dyDescent="0.25">
      <c r="A824" s="29" t="str">
        <f t="shared" si="69"/>
        <v>MIN</v>
      </c>
      <c r="B824" s="14">
        <f>B$7</f>
        <v>3</v>
      </c>
      <c r="C824">
        <f>C$7</f>
        <v>4</v>
      </c>
      <c r="D824" s="14">
        <f>IF((ISNUMBER(SEARCH(A824,T820))),1,0)</f>
        <v>1</v>
      </c>
      <c r="E824" s="23">
        <v>1</v>
      </c>
      <c r="F824" s="24">
        <f t="shared" si="70"/>
        <v>12</v>
      </c>
    </row>
    <row r="825" spans="1:45" x14ac:dyDescent="0.25">
      <c r="A825" t="str">
        <f t="shared" si="69"/>
        <v>VGK</v>
      </c>
      <c r="B825" s="14">
        <f>B$10</f>
        <v>4</v>
      </c>
      <c r="C825">
        <f>C$10</f>
        <v>5</v>
      </c>
      <c r="D825" s="14">
        <f>IF((ISNUMBER(SEARCH(A825,T820))),1,0)</f>
        <v>1</v>
      </c>
      <c r="E825" s="23">
        <v>1</v>
      </c>
      <c r="F825" s="24">
        <f t="shared" si="70"/>
        <v>20</v>
      </c>
    </row>
    <row r="826" spans="1:45" x14ac:dyDescent="0.25">
      <c r="A826" s="29" t="str">
        <f t="shared" si="69"/>
        <v>UTA</v>
      </c>
      <c r="B826" s="14">
        <f>B$11</f>
        <v>6</v>
      </c>
      <c r="C826">
        <f>C$11</f>
        <v>2</v>
      </c>
      <c r="D826" s="14">
        <f>IF((ISNUMBER(SEARCH(A826,T820))),1,0)</f>
        <v>1</v>
      </c>
      <c r="E826" s="23">
        <v>1</v>
      </c>
      <c r="F826" s="24">
        <f t="shared" si="70"/>
        <v>12</v>
      </c>
    </row>
    <row r="827" spans="1:45" x14ac:dyDescent="0.25">
      <c r="A827" s="32" t="str">
        <f t="shared" si="69"/>
        <v>EDM</v>
      </c>
      <c r="B827" s="14">
        <f>B$12</f>
        <v>5</v>
      </c>
      <c r="C827">
        <f>C$12</f>
        <v>2</v>
      </c>
      <c r="D827" s="14">
        <f>IF((ISNUMBER(SEARCH(A827,T820))),1,0)</f>
        <v>1</v>
      </c>
      <c r="E827" s="23">
        <v>1</v>
      </c>
      <c r="F827" s="24">
        <f t="shared" si="70"/>
        <v>10</v>
      </c>
    </row>
    <row r="828" spans="1:45" x14ac:dyDescent="0.25">
      <c r="A828" s="32" t="str">
        <f t="shared" si="69"/>
        <v>ANAH</v>
      </c>
      <c r="B828" s="14">
        <f>B$13</f>
        <v>7</v>
      </c>
      <c r="C828">
        <f>C$13</f>
        <v>4</v>
      </c>
      <c r="D828" s="14">
        <f>IF((ISNUMBER(SEARCH(A828,T820))),1,0)</f>
        <v>1</v>
      </c>
      <c r="E828" s="23">
        <v>1</v>
      </c>
      <c r="F828" s="24">
        <f t="shared" si="70"/>
        <v>28</v>
      </c>
    </row>
    <row r="829" spans="1:45" x14ac:dyDescent="0.25">
      <c r="A829" s="31" t="str">
        <f t="shared" si="69"/>
        <v>BUF</v>
      </c>
      <c r="B829" s="14">
        <f>F$4</f>
        <v>2</v>
      </c>
      <c r="C829">
        <f>G$4</f>
        <v>4</v>
      </c>
      <c r="D829" s="14">
        <f>IF((ISNUMBER(SEARCH(A829,T820))),1,0)</f>
        <v>0</v>
      </c>
      <c r="E829" s="23">
        <v>1</v>
      </c>
      <c r="F829" s="24">
        <f t="shared" si="70"/>
        <v>0</v>
      </c>
    </row>
    <row r="830" spans="1:45" x14ac:dyDescent="0.25">
      <c r="A830" s="31" t="str">
        <f t="shared" si="69"/>
        <v>BOS</v>
      </c>
      <c r="B830" s="14">
        <f>F$5</f>
        <v>5</v>
      </c>
      <c r="C830">
        <f>G$5</f>
        <v>2</v>
      </c>
      <c r="D830" s="14">
        <f>IF((ISNUMBER(SEARCH(A830,T820))),1,0)</f>
        <v>0</v>
      </c>
      <c r="E830" s="23">
        <v>1</v>
      </c>
      <c r="F830" s="24">
        <f t="shared" si="70"/>
        <v>0</v>
      </c>
    </row>
    <row r="831" spans="1:45" x14ac:dyDescent="0.25">
      <c r="A831" s="30" t="str">
        <f t="shared" si="69"/>
        <v>TBL</v>
      </c>
      <c r="B831" s="14">
        <f>F$6</f>
        <v>3</v>
      </c>
      <c r="C831">
        <f>G$6</f>
        <v>3</v>
      </c>
      <c r="D831" s="14">
        <f>IF((ISNUMBER(SEARCH(A831,T820))),1,0)</f>
        <v>1</v>
      </c>
      <c r="E831" s="23">
        <v>1</v>
      </c>
      <c r="F831" s="24">
        <f t="shared" si="70"/>
        <v>9</v>
      </c>
    </row>
    <row r="832" spans="1:45" x14ac:dyDescent="0.25">
      <c r="A832" s="30" t="str">
        <f t="shared" si="69"/>
        <v>MTL</v>
      </c>
      <c r="B832" s="14">
        <f>F$7</f>
        <v>4</v>
      </c>
      <c r="C832">
        <f>G$7</f>
        <v>4</v>
      </c>
      <c r="D832" s="14">
        <f>IF((ISNUMBER(SEARCH(A832,T820))),1,0)</f>
        <v>1</v>
      </c>
      <c r="E832" s="23">
        <v>1</v>
      </c>
      <c r="F832" s="24">
        <f t="shared" si="70"/>
        <v>16</v>
      </c>
    </row>
    <row r="833" spans="1:45" x14ac:dyDescent="0.25">
      <c r="A833" s="31" t="str">
        <f t="shared" si="69"/>
        <v>CAR</v>
      </c>
      <c r="B833" s="14">
        <f>F$10</f>
        <v>1</v>
      </c>
      <c r="C833">
        <f>G$10</f>
        <v>6</v>
      </c>
      <c r="D833" s="14">
        <f>IF((ISNUMBER(SEARCH(A833,T820))),1,0)</f>
        <v>0</v>
      </c>
      <c r="E833" s="23">
        <v>1</v>
      </c>
      <c r="F833" s="24">
        <f t="shared" si="70"/>
        <v>0</v>
      </c>
    </row>
    <row r="834" spans="1:45" x14ac:dyDescent="0.25">
      <c r="A834" s="36" t="str">
        <f t="shared" si="69"/>
        <v>OTT</v>
      </c>
      <c r="B834" s="14">
        <f>F$11</f>
        <v>6</v>
      </c>
      <c r="C834">
        <f>G$11</f>
        <v>0</v>
      </c>
      <c r="D834" s="14">
        <f>IF((ISNUMBER(SEARCH(A834,T820))),1,0)</f>
        <v>0</v>
      </c>
      <c r="E834" s="23">
        <v>1</v>
      </c>
      <c r="F834" s="24">
        <f t="shared" si="70"/>
        <v>0</v>
      </c>
    </row>
    <row r="835" spans="1:45" x14ac:dyDescent="0.25">
      <c r="A835" s="30" t="str">
        <f t="shared" si="69"/>
        <v>PIT</v>
      </c>
      <c r="B835" s="14">
        <f>F$12</f>
        <v>7</v>
      </c>
      <c r="C835">
        <f>G$12</f>
        <v>2</v>
      </c>
      <c r="D835" s="14">
        <f>IF((ISNUMBER(SEARCH(A835,T820))),1,0)</f>
        <v>0</v>
      </c>
      <c r="E835" s="23">
        <v>1</v>
      </c>
      <c r="F835" s="24">
        <f t="shared" si="70"/>
        <v>0</v>
      </c>
    </row>
    <row r="836" spans="1:45" x14ac:dyDescent="0.25">
      <c r="A836" t="str">
        <f t="shared" si="69"/>
        <v>PHI</v>
      </c>
      <c r="B836" s="14">
        <f>F$13</f>
        <v>8</v>
      </c>
      <c r="C836">
        <f>G$13</f>
        <v>4</v>
      </c>
      <c r="D836" s="14">
        <f>IF((ISNUMBER(SEARCH(A836,T820))),1,0)</f>
        <v>1</v>
      </c>
      <c r="E836" s="23">
        <v>2</v>
      </c>
      <c r="F836" s="24">
        <f t="shared" si="70"/>
        <v>64</v>
      </c>
    </row>
    <row r="837" spans="1:45" x14ac:dyDescent="0.25">
      <c r="C837" t="s">
        <v>18</v>
      </c>
      <c r="D837" s="14">
        <f>COUNTIF(D821:D836, 1)</f>
        <v>8</v>
      </c>
      <c r="E837" t="s">
        <v>19</v>
      </c>
      <c r="F837" s="24">
        <f>SUM(F821:F836)</f>
        <v>171</v>
      </c>
    </row>
    <row r="838" spans="1:45" x14ac:dyDescent="0.25">
      <c r="A838" s="1"/>
      <c r="D838" t="s">
        <v>8</v>
      </c>
      <c r="E838" s="14" t="s">
        <v>196</v>
      </c>
      <c r="F838" s="2">
        <f>VLOOKUP(E838,$I$3:$J$30,2,FALSE)</f>
        <v>10</v>
      </c>
    </row>
    <row r="839" spans="1:45" x14ac:dyDescent="0.25">
      <c r="A839" s="1"/>
      <c r="D839" t="s">
        <v>9</v>
      </c>
      <c r="E839" t="str">
        <f>S820</f>
        <v>Minesota</v>
      </c>
      <c r="F839" s="24">
        <v>0</v>
      </c>
    </row>
    <row r="840" spans="1:45" ht="15.75" thickBot="1" x14ac:dyDescent="0.3">
      <c r="A840" s="3"/>
      <c r="B840" s="4"/>
      <c r="C840" s="4"/>
      <c r="D840" s="15"/>
      <c r="E840" s="4" t="s">
        <v>6</v>
      </c>
      <c r="F840" s="25">
        <f>SUM(F837:F839)</f>
        <v>181</v>
      </c>
    </row>
    <row r="842" spans="1:45" ht="15.75" thickBot="1" x14ac:dyDescent="0.3"/>
    <row r="843" spans="1:45" ht="27" thickBot="1" x14ac:dyDescent="0.3">
      <c r="A843" s="18" t="s">
        <v>5</v>
      </c>
      <c r="B843" s="27" t="str">
        <f>P843</f>
        <v>Matt Russell</v>
      </c>
      <c r="C843" s="19" t="s">
        <v>2</v>
      </c>
      <c r="D843" s="20" t="s">
        <v>13</v>
      </c>
      <c r="E843" s="21" t="s">
        <v>4</v>
      </c>
      <c r="F843" s="22" t="s">
        <v>12</v>
      </c>
      <c r="N843" s="48">
        <v>46133.253020833334</v>
      </c>
      <c r="O843" s="8" t="s">
        <v>238</v>
      </c>
      <c r="P843" s="8" t="s">
        <v>239</v>
      </c>
      <c r="Q843" s="8" t="s">
        <v>88</v>
      </c>
      <c r="R843" s="8" t="s">
        <v>240</v>
      </c>
      <c r="S843" s="8" t="s">
        <v>55</v>
      </c>
      <c r="T843" s="9" t="s">
        <v>194</v>
      </c>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row>
    <row r="844" spans="1:45" x14ac:dyDescent="0.25">
      <c r="A844" s="33" t="str">
        <f>$A821</f>
        <v>COL</v>
      </c>
      <c r="B844" s="14">
        <f>B$4</f>
        <v>1</v>
      </c>
      <c r="C844">
        <f>C$4</f>
        <v>5</v>
      </c>
      <c r="D844" s="14">
        <f>IF((ISNUMBER(SEARCH(A844,T843))),1,0)</f>
        <v>1</v>
      </c>
      <c r="E844" s="23">
        <v>1</v>
      </c>
      <c r="F844" s="24">
        <f>B844*C844*D844*E844</f>
        <v>5</v>
      </c>
    </row>
    <row r="845" spans="1:45" x14ac:dyDescent="0.25">
      <c r="A845" s="29" t="str">
        <f t="shared" ref="A845:A859" si="71">A822</f>
        <v>LAK</v>
      </c>
      <c r="B845" s="14">
        <f>B$5</f>
        <v>8</v>
      </c>
      <c r="C845">
        <f>C$5</f>
        <v>0</v>
      </c>
      <c r="D845" s="14">
        <f>IF((ISNUMBER(SEARCH(A845,T843))),1,0)</f>
        <v>0</v>
      </c>
      <c r="E845" s="23">
        <v>1</v>
      </c>
      <c r="F845" s="24">
        <f t="shared" ref="F845:F859" si="72">B845*C845*D845*E845</f>
        <v>0</v>
      </c>
    </row>
    <row r="846" spans="1:45" x14ac:dyDescent="0.25">
      <c r="A846" s="32" t="str">
        <f t="shared" si="71"/>
        <v>Dal</v>
      </c>
      <c r="B846" s="14">
        <f>B$6</f>
        <v>2</v>
      </c>
      <c r="C846">
        <f>C$6</f>
        <v>2</v>
      </c>
      <c r="D846" s="14">
        <f>IF((ISNUMBER(SEARCH(A846,T843))),1,0)</f>
        <v>0</v>
      </c>
      <c r="E846" s="23">
        <v>1</v>
      </c>
      <c r="F846" s="24">
        <f t="shared" si="72"/>
        <v>0</v>
      </c>
    </row>
    <row r="847" spans="1:45" x14ac:dyDescent="0.25">
      <c r="A847" s="29" t="str">
        <f t="shared" si="71"/>
        <v>MIN</v>
      </c>
      <c r="B847" s="14">
        <f>B$7</f>
        <v>3</v>
      </c>
      <c r="C847">
        <f>C$7</f>
        <v>4</v>
      </c>
      <c r="D847" s="14">
        <f>IF((ISNUMBER(SEARCH(A847,T843))),1,0)</f>
        <v>1</v>
      </c>
      <c r="E847" s="23">
        <v>2</v>
      </c>
      <c r="F847" s="24">
        <f t="shared" si="72"/>
        <v>24</v>
      </c>
    </row>
    <row r="848" spans="1:45" x14ac:dyDescent="0.25">
      <c r="A848" t="str">
        <f t="shared" si="71"/>
        <v>VGK</v>
      </c>
      <c r="B848" s="14">
        <f>B$10</f>
        <v>4</v>
      </c>
      <c r="C848">
        <f>C$10</f>
        <v>5</v>
      </c>
      <c r="D848" s="14">
        <f>IF((ISNUMBER(SEARCH(A848,T843))),1,0)</f>
        <v>1</v>
      </c>
      <c r="E848" s="23">
        <v>1</v>
      </c>
      <c r="F848" s="24">
        <f t="shared" si="72"/>
        <v>20</v>
      </c>
    </row>
    <row r="849" spans="1:6" x14ac:dyDescent="0.25">
      <c r="A849" s="29" t="str">
        <f t="shared" si="71"/>
        <v>UTA</v>
      </c>
      <c r="B849" s="14">
        <f>B$11</f>
        <v>6</v>
      </c>
      <c r="C849">
        <f>C$11</f>
        <v>2</v>
      </c>
      <c r="D849" s="14">
        <f>IF((ISNUMBER(SEARCH(A849,T843))),1,0)</f>
        <v>0</v>
      </c>
      <c r="E849" s="23">
        <v>1</v>
      </c>
      <c r="F849" s="24">
        <f t="shared" si="72"/>
        <v>0</v>
      </c>
    </row>
    <row r="850" spans="1:6" x14ac:dyDescent="0.25">
      <c r="A850" s="32" t="str">
        <f t="shared" si="71"/>
        <v>EDM</v>
      </c>
      <c r="B850" s="14">
        <f>B$12</f>
        <v>5</v>
      </c>
      <c r="C850">
        <f>C$12</f>
        <v>2</v>
      </c>
      <c r="D850" s="14">
        <f>IF((ISNUMBER(SEARCH(A850,T843))),1,0)</f>
        <v>1</v>
      </c>
      <c r="E850" s="23">
        <v>1</v>
      </c>
      <c r="F850" s="24">
        <f t="shared" si="72"/>
        <v>10</v>
      </c>
    </row>
    <row r="851" spans="1:6" x14ac:dyDescent="0.25">
      <c r="A851" s="32" t="str">
        <f t="shared" si="71"/>
        <v>ANAH</v>
      </c>
      <c r="B851" s="14">
        <f>B$13</f>
        <v>7</v>
      </c>
      <c r="C851">
        <f>C$13</f>
        <v>4</v>
      </c>
      <c r="D851" s="14">
        <f>IF((ISNUMBER(SEARCH(A851,T843))),1,0)</f>
        <v>0</v>
      </c>
      <c r="E851" s="23">
        <v>1</v>
      </c>
      <c r="F851" s="24">
        <f t="shared" si="72"/>
        <v>0</v>
      </c>
    </row>
    <row r="852" spans="1:6" x14ac:dyDescent="0.25">
      <c r="A852" s="31" t="str">
        <f t="shared" si="71"/>
        <v>BUF</v>
      </c>
      <c r="B852" s="14">
        <f>F$4</f>
        <v>2</v>
      </c>
      <c r="C852">
        <f>G$4</f>
        <v>4</v>
      </c>
      <c r="D852" s="14">
        <f>IF((ISNUMBER(SEARCH(A852,T843))),1,0)</f>
        <v>1</v>
      </c>
      <c r="E852" s="23">
        <v>1</v>
      </c>
      <c r="F852" s="24">
        <f t="shared" si="72"/>
        <v>8</v>
      </c>
    </row>
    <row r="853" spans="1:6" x14ac:dyDescent="0.25">
      <c r="A853" s="31" t="str">
        <f t="shared" si="71"/>
        <v>BOS</v>
      </c>
      <c r="B853" s="14">
        <f>F$5</f>
        <v>5</v>
      </c>
      <c r="C853">
        <f>G$5</f>
        <v>2</v>
      </c>
      <c r="D853" s="14">
        <f>IF((ISNUMBER(SEARCH(A853,T843))),1,0)</f>
        <v>0</v>
      </c>
      <c r="E853" s="23">
        <v>1</v>
      </c>
      <c r="F853" s="24">
        <f t="shared" si="72"/>
        <v>0</v>
      </c>
    </row>
    <row r="854" spans="1:6" x14ac:dyDescent="0.25">
      <c r="A854" s="30" t="str">
        <f t="shared" si="71"/>
        <v>TBL</v>
      </c>
      <c r="B854" s="14">
        <f>F$6</f>
        <v>3</v>
      </c>
      <c r="C854">
        <f>G$6</f>
        <v>3</v>
      </c>
      <c r="D854" s="14">
        <f>IF((ISNUMBER(SEARCH(A854,T843))),1,0)</f>
        <v>0</v>
      </c>
      <c r="E854" s="23">
        <v>1</v>
      </c>
      <c r="F854" s="24">
        <f t="shared" si="72"/>
        <v>0</v>
      </c>
    </row>
    <row r="855" spans="1:6" x14ac:dyDescent="0.25">
      <c r="A855" s="30" t="str">
        <f t="shared" si="71"/>
        <v>MTL</v>
      </c>
      <c r="B855" s="14">
        <f>F$7</f>
        <v>4</v>
      </c>
      <c r="C855">
        <f>G$7</f>
        <v>4</v>
      </c>
      <c r="D855" s="14">
        <f>IF((ISNUMBER(SEARCH(A855,T843))),1,0)</f>
        <v>1</v>
      </c>
      <c r="E855" s="23">
        <v>1</v>
      </c>
      <c r="F855" s="24">
        <f t="shared" si="72"/>
        <v>16</v>
      </c>
    </row>
    <row r="856" spans="1:6" x14ac:dyDescent="0.25">
      <c r="A856" s="31" t="str">
        <f t="shared" si="71"/>
        <v>CAR</v>
      </c>
      <c r="B856" s="14">
        <f>F$10</f>
        <v>1</v>
      </c>
      <c r="C856">
        <f>G$10</f>
        <v>6</v>
      </c>
      <c r="D856" s="14">
        <f>IF((ISNUMBER(SEARCH(A856,T843))),1,0)</f>
        <v>1</v>
      </c>
      <c r="E856" s="23">
        <v>1</v>
      </c>
      <c r="F856" s="24">
        <f t="shared" si="72"/>
        <v>6</v>
      </c>
    </row>
    <row r="857" spans="1:6" x14ac:dyDescent="0.25">
      <c r="A857" s="36" t="str">
        <f t="shared" si="71"/>
        <v>OTT</v>
      </c>
      <c r="B857" s="14">
        <f>F$11</f>
        <v>6</v>
      </c>
      <c r="C857">
        <f>G$11</f>
        <v>0</v>
      </c>
      <c r="D857" s="14">
        <f>IF((ISNUMBER(SEARCH(A857,T843))),1,0)</f>
        <v>0</v>
      </c>
      <c r="E857" s="23">
        <v>1</v>
      </c>
      <c r="F857" s="24">
        <f t="shared" si="72"/>
        <v>0</v>
      </c>
    </row>
    <row r="858" spans="1:6" x14ac:dyDescent="0.25">
      <c r="A858" s="30" t="str">
        <f t="shared" si="71"/>
        <v>PIT</v>
      </c>
      <c r="B858" s="14">
        <f>F$12</f>
        <v>7</v>
      </c>
      <c r="C858">
        <f>G$12</f>
        <v>2</v>
      </c>
      <c r="D858" s="14">
        <f>IF((ISNUMBER(SEARCH(A858,T843))),1,0)</f>
        <v>0</v>
      </c>
      <c r="E858" s="23">
        <v>1</v>
      </c>
      <c r="F858" s="24">
        <f t="shared" si="72"/>
        <v>0</v>
      </c>
    </row>
    <row r="859" spans="1:6" x14ac:dyDescent="0.25">
      <c r="A859" t="str">
        <f t="shared" si="71"/>
        <v>PHI</v>
      </c>
      <c r="B859" s="14">
        <f>F$13</f>
        <v>8</v>
      </c>
      <c r="C859">
        <f>G$13</f>
        <v>4</v>
      </c>
      <c r="D859" s="14">
        <f>IF((ISNUMBER(SEARCH(A859,T843))),1,0)</f>
        <v>1</v>
      </c>
      <c r="E859" s="23">
        <v>1</v>
      </c>
      <c r="F859" s="24">
        <f t="shared" si="72"/>
        <v>32</v>
      </c>
    </row>
    <row r="860" spans="1:6" x14ac:dyDescent="0.25">
      <c r="C860" t="s">
        <v>18</v>
      </c>
      <c r="D860" s="14">
        <f>COUNTIF(D844:D859, 1)</f>
        <v>8</v>
      </c>
      <c r="E860" t="s">
        <v>19</v>
      </c>
      <c r="F860" s="24">
        <f>SUM(F844:F859)</f>
        <v>121</v>
      </c>
    </row>
    <row r="861" spans="1:6" x14ac:dyDescent="0.25">
      <c r="A861" s="1"/>
      <c r="D861" t="s">
        <v>8</v>
      </c>
      <c r="E861" s="14" t="s">
        <v>40</v>
      </c>
      <c r="F861" s="2">
        <f>VLOOKUP(E861,$I$3:$J$30,2,FALSE)</f>
        <v>7</v>
      </c>
    </row>
    <row r="862" spans="1:6" x14ac:dyDescent="0.25">
      <c r="A862" s="1"/>
      <c r="D862" t="s">
        <v>9</v>
      </c>
      <c r="E862" t="str">
        <f>S843</f>
        <v>Colorado</v>
      </c>
      <c r="F862" s="24">
        <v>0</v>
      </c>
    </row>
    <row r="863" spans="1:6" ht="15.75" thickBot="1" x14ac:dyDescent="0.3">
      <c r="A863" s="3"/>
      <c r="B863" s="4"/>
      <c r="C863" s="4"/>
      <c r="D863" s="15"/>
      <c r="E863" s="4" t="s">
        <v>6</v>
      </c>
      <c r="F863" s="25">
        <f>SUM(F860:F862)</f>
        <v>128</v>
      </c>
    </row>
    <row r="865" spans="1:45" ht="15.75" thickBot="1" x14ac:dyDescent="0.3"/>
    <row r="866" spans="1:45" ht="24.75" customHeight="1" thickBot="1" x14ac:dyDescent="0.3">
      <c r="A866" s="18" t="s">
        <v>5</v>
      </c>
      <c r="B866" s="27" t="str">
        <f>P866</f>
        <v>Kathy-02</v>
      </c>
      <c r="C866" s="19" t="s">
        <v>2</v>
      </c>
      <c r="D866" s="20" t="s">
        <v>13</v>
      </c>
      <c r="E866" s="21" t="s">
        <v>4</v>
      </c>
      <c r="F866" s="22" t="s">
        <v>12</v>
      </c>
      <c r="N866" s="48">
        <v>46133.355810185189</v>
      </c>
      <c r="O866" s="8" t="s">
        <v>185</v>
      </c>
      <c r="P866" s="8" t="s">
        <v>241</v>
      </c>
      <c r="Q866" s="8" t="s">
        <v>242</v>
      </c>
      <c r="R866" s="8" t="s">
        <v>243</v>
      </c>
      <c r="S866" s="8" t="s">
        <v>244</v>
      </c>
      <c r="T866" s="8" t="s">
        <v>115</v>
      </c>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row>
    <row r="867" spans="1:45" x14ac:dyDescent="0.25">
      <c r="A867" s="33" t="str">
        <f>$A844</f>
        <v>COL</v>
      </c>
      <c r="B867" s="14">
        <f>B$4</f>
        <v>1</v>
      </c>
      <c r="C867">
        <f>C$4</f>
        <v>5</v>
      </c>
      <c r="D867" s="14">
        <f>IF((ISNUMBER(SEARCH(A867,T866))),1,0)</f>
        <v>1</v>
      </c>
      <c r="E867" s="23">
        <v>1</v>
      </c>
      <c r="F867" s="24">
        <f>B867*C867*D867*E867</f>
        <v>5</v>
      </c>
    </row>
    <row r="868" spans="1:45" x14ac:dyDescent="0.25">
      <c r="A868" s="29" t="str">
        <f t="shared" ref="A868:A882" si="73">A845</f>
        <v>LAK</v>
      </c>
      <c r="B868" s="14">
        <f>B$5</f>
        <v>8</v>
      </c>
      <c r="C868">
        <f>C$5</f>
        <v>0</v>
      </c>
      <c r="D868" s="14">
        <f>IF((ISNUMBER(SEARCH(A868,T866))),1,0)</f>
        <v>0</v>
      </c>
      <c r="E868" s="23">
        <v>1</v>
      </c>
      <c r="F868" s="24">
        <f t="shared" ref="F868:F882" si="74">B868*C868*D868*E868</f>
        <v>0</v>
      </c>
    </row>
    <row r="869" spans="1:45" x14ac:dyDescent="0.25">
      <c r="A869" s="32" t="str">
        <f t="shared" si="73"/>
        <v>Dal</v>
      </c>
      <c r="B869" s="14">
        <f>B$6</f>
        <v>2</v>
      </c>
      <c r="C869">
        <f>C$6</f>
        <v>2</v>
      </c>
      <c r="D869" s="14">
        <f>IF((ISNUMBER(SEARCH(A869,T866))),1,0)</f>
        <v>1</v>
      </c>
      <c r="E869" s="23">
        <v>1</v>
      </c>
      <c r="F869" s="24">
        <f t="shared" si="74"/>
        <v>4</v>
      </c>
    </row>
    <row r="870" spans="1:45" x14ac:dyDescent="0.25">
      <c r="A870" s="29" t="str">
        <f t="shared" si="73"/>
        <v>MIN</v>
      </c>
      <c r="B870" s="14">
        <f>B$7</f>
        <v>3</v>
      </c>
      <c r="C870">
        <f>C$7</f>
        <v>4</v>
      </c>
      <c r="D870" s="14">
        <f>IF((ISNUMBER(SEARCH(A870,T866))),1,0)</f>
        <v>0</v>
      </c>
      <c r="E870" s="23">
        <v>1</v>
      </c>
      <c r="F870" s="24">
        <f t="shared" si="74"/>
        <v>0</v>
      </c>
    </row>
    <row r="871" spans="1:45" x14ac:dyDescent="0.25">
      <c r="A871" t="str">
        <f t="shared" si="73"/>
        <v>VGK</v>
      </c>
      <c r="B871" s="14">
        <f>B$10</f>
        <v>4</v>
      </c>
      <c r="C871">
        <f>C$10</f>
        <v>5</v>
      </c>
      <c r="D871" s="14">
        <f>IF((ISNUMBER(SEARCH(A871,T866))),1,0)</f>
        <v>1</v>
      </c>
      <c r="E871" s="23">
        <v>1</v>
      </c>
      <c r="F871" s="24">
        <f t="shared" si="74"/>
        <v>20</v>
      </c>
    </row>
    <row r="872" spans="1:45" x14ac:dyDescent="0.25">
      <c r="A872" s="29" t="str">
        <f t="shared" si="73"/>
        <v>UTA</v>
      </c>
      <c r="B872" s="14">
        <f>B$11</f>
        <v>6</v>
      </c>
      <c r="C872">
        <f>C$11</f>
        <v>2</v>
      </c>
      <c r="D872" s="14">
        <f>IF((ISNUMBER(SEARCH(A872,T866))),1,0)</f>
        <v>0</v>
      </c>
      <c r="E872" s="23">
        <v>1</v>
      </c>
      <c r="F872" s="24">
        <f t="shared" si="74"/>
        <v>0</v>
      </c>
    </row>
    <row r="873" spans="1:45" x14ac:dyDescent="0.25">
      <c r="A873" s="32" t="str">
        <f t="shared" si="73"/>
        <v>EDM</v>
      </c>
      <c r="B873" s="14">
        <f>B$12</f>
        <v>5</v>
      </c>
      <c r="C873">
        <f>C$12</f>
        <v>2</v>
      </c>
      <c r="D873" s="14">
        <f>IF((ISNUMBER(SEARCH(A873,T866))),1,0)</f>
        <v>1</v>
      </c>
      <c r="E873" s="23">
        <v>1</v>
      </c>
      <c r="F873" s="24">
        <f t="shared" si="74"/>
        <v>10</v>
      </c>
    </row>
    <row r="874" spans="1:45" x14ac:dyDescent="0.25">
      <c r="A874" s="32" t="str">
        <f t="shared" si="73"/>
        <v>ANAH</v>
      </c>
      <c r="B874" s="14">
        <f>B$13</f>
        <v>7</v>
      </c>
      <c r="C874">
        <f>C$13</f>
        <v>4</v>
      </c>
      <c r="D874" s="14">
        <f>IF((ISNUMBER(SEARCH(A874,T866))),1,0)</f>
        <v>0</v>
      </c>
      <c r="E874" s="23">
        <v>1</v>
      </c>
      <c r="F874" s="24">
        <f t="shared" si="74"/>
        <v>0</v>
      </c>
    </row>
    <row r="875" spans="1:45" x14ac:dyDescent="0.25">
      <c r="A875" s="31" t="str">
        <f t="shared" si="73"/>
        <v>BUF</v>
      </c>
      <c r="B875" s="14">
        <f>F$4</f>
        <v>2</v>
      </c>
      <c r="C875">
        <f>G$4</f>
        <v>4</v>
      </c>
      <c r="D875" s="14">
        <f>IF((ISNUMBER(SEARCH(A875,T866))),1,0)</f>
        <v>1</v>
      </c>
      <c r="E875" s="23">
        <v>1</v>
      </c>
      <c r="F875" s="24">
        <f t="shared" si="74"/>
        <v>8</v>
      </c>
    </row>
    <row r="876" spans="1:45" x14ac:dyDescent="0.25">
      <c r="A876" s="31" t="str">
        <f t="shared" si="73"/>
        <v>BOS</v>
      </c>
      <c r="B876" s="14">
        <f>F$5</f>
        <v>5</v>
      </c>
      <c r="C876">
        <f>G$5</f>
        <v>2</v>
      </c>
      <c r="D876" s="14">
        <f>IF((ISNUMBER(SEARCH(A876,T866))),1,0)</f>
        <v>0</v>
      </c>
      <c r="E876" s="23">
        <v>1</v>
      </c>
      <c r="F876" s="24">
        <f t="shared" si="74"/>
        <v>0</v>
      </c>
    </row>
    <row r="877" spans="1:45" x14ac:dyDescent="0.25">
      <c r="A877" s="30" t="str">
        <f t="shared" si="73"/>
        <v>TBL</v>
      </c>
      <c r="B877" s="14">
        <f>F$6</f>
        <v>3</v>
      </c>
      <c r="C877">
        <f>G$6</f>
        <v>3</v>
      </c>
      <c r="D877" s="14">
        <f>IF((ISNUMBER(SEARCH(A877,T866))),1,0)</f>
        <v>1</v>
      </c>
      <c r="E877" s="23">
        <v>1</v>
      </c>
      <c r="F877" s="24">
        <f t="shared" si="74"/>
        <v>9</v>
      </c>
    </row>
    <row r="878" spans="1:45" x14ac:dyDescent="0.25">
      <c r="A878" s="30" t="str">
        <f t="shared" si="73"/>
        <v>MTL</v>
      </c>
      <c r="B878" s="14">
        <f>F$7</f>
        <v>4</v>
      </c>
      <c r="C878">
        <f>G$7</f>
        <v>4</v>
      </c>
      <c r="D878" s="14">
        <f>IF((ISNUMBER(SEARCH(A878,T866))),1,0)</f>
        <v>0</v>
      </c>
      <c r="E878" s="23">
        <v>1</v>
      </c>
      <c r="F878" s="24">
        <f t="shared" si="74"/>
        <v>0</v>
      </c>
    </row>
    <row r="879" spans="1:45" x14ac:dyDescent="0.25">
      <c r="A879" s="31" t="str">
        <f t="shared" si="73"/>
        <v>CAR</v>
      </c>
      <c r="B879" s="14">
        <f>F$10</f>
        <v>1</v>
      </c>
      <c r="C879">
        <f>G$10</f>
        <v>6</v>
      </c>
      <c r="D879" s="14">
        <f>IF((ISNUMBER(SEARCH(A879,T866))),1,0)</f>
        <v>1</v>
      </c>
      <c r="E879" s="23">
        <v>1</v>
      </c>
      <c r="F879" s="24">
        <f t="shared" si="74"/>
        <v>6</v>
      </c>
    </row>
    <row r="880" spans="1:45" x14ac:dyDescent="0.25">
      <c r="A880" s="36" t="str">
        <f t="shared" si="73"/>
        <v>OTT</v>
      </c>
      <c r="B880" s="14">
        <f>F$11</f>
        <v>6</v>
      </c>
      <c r="C880">
        <f>G$11</f>
        <v>0</v>
      </c>
      <c r="D880" s="14">
        <f>IF((ISNUMBER(SEARCH(A880,T866))),1,0)</f>
        <v>0</v>
      </c>
      <c r="E880" s="23">
        <v>1</v>
      </c>
      <c r="F880" s="24">
        <f t="shared" si="74"/>
        <v>0</v>
      </c>
    </row>
    <row r="881" spans="1:45" x14ac:dyDescent="0.25">
      <c r="A881" s="30" t="str">
        <f t="shared" si="73"/>
        <v>PIT</v>
      </c>
      <c r="B881" s="14">
        <f>F$12</f>
        <v>7</v>
      </c>
      <c r="C881">
        <f>G$12</f>
        <v>2</v>
      </c>
      <c r="D881" s="14">
        <f>IF((ISNUMBER(SEARCH(A881,T866))),1,0)</f>
        <v>0</v>
      </c>
      <c r="E881" s="23">
        <v>1</v>
      </c>
      <c r="F881" s="24">
        <f t="shared" si="74"/>
        <v>0</v>
      </c>
    </row>
    <row r="882" spans="1:45" x14ac:dyDescent="0.25">
      <c r="A882" t="str">
        <f t="shared" si="73"/>
        <v>PHI</v>
      </c>
      <c r="B882" s="14">
        <f>F$13</f>
        <v>8</v>
      </c>
      <c r="C882">
        <f>G$13</f>
        <v>4</v>
      </c>
      <c r="D882" s="14">
        <f>IF((ISNUMBER(SEARCH(A882,T866))),1,0)</f>
        <v>1</v>
      </c>
      <c r="E882" s="23">
        <v>2</v>
      </c>
      <c r="F882" s="24">
        <f t="shared" si="74"/>
        <v>64</v>
      </c>
    </row>
    <row r="883" spans="1:45" x14ac:dyDescent="0.25">
      <c r="C883" t="s">
        <v>18</v>
      </c>
      <c r="D883" s="14">
        <f>COUNTIF(D867:D882, 1)</f>
        <v>8</v>
      </c>
      <c r="E883" t="s">
        <v>19</v>
      </c>
      <c r="F883" s="24">
        <f>SUM(F867:F882)</f>
        <v>126</v>
      </c>
    </row>
    <row r="884" spans="1:45" x14ac:dyDescent="0.25">
      <c r="A884" s="1"/>
      <c r="D884" t="s">
        <v>8</v>
      </c>
      <c r="E884" s="14" t="s">
        <v>40</v>
      </c>
      <c r="F884" s="2">
        <f>VLOOKUP(E884,$I$3:$J$30,2,FALSE)</f>
        <v>7</v>
      </c>
    </row>
    <row r="885" spans="1:45" x14ac:dyDescent="0.25">
      <c r="A885" s="1"/>
      <c r="D885" t="s">
        <v>9</v>
      </c>
      <c r="E885" t="str">
        <f>S866</f>
        <v>CAROLINA</v>
      </c>
      <c r="F885" s="24">
        <v>0</v>
      </c>
    </row>
    <row r="886" spans="1:45" ht="15.75" thickBot="1" x14ac:dyDescent="0.3">
      <c r="A886" s="3"/>
      <c r="B886" s="4"/>
      <c r="C886" s="4"/>
      <c r="D886" s="15"/>
      <c r="E886" s="4" t="s">
        <v>6</v>
      </c>
      <c r="F886" s="25">
        <f>SUM(F883:F885)</f>
        <v>133</v>
      </c>
    </row>
    <row r="888" spans="1:45" ht="15.75" thickBot="1" x14ac:dyDescent="0.3"/>
    <row r="889" spans="1:45" ht="36" customHeight="1" thickBot="1" x14ac:dyDescent="0.3">
      <c r="A889" s="18" t="s">
        <v>5</v>
      </c>
      <c r="B889" s="27" t="str">
        <f>P889</f>
        <v>Kev</v>
      </c>
      <c r="C889" s="19" t="s">
        <v>2</v>
      </c>
      <c r="D889" s="20" t="s">
        <v>13</v>
      </c>
      <c r="E889" s="21" t="s">
        <v>4</v>
      </c>
      <c r="F889" s="22" t="s">
        <v>12</v>
      </c>
      <c r="N889" s="48">
        <v>46133.360150462962</v>
      </c>
      <c r="O889" s="8" t="s">
        <v>245</v>
      </c>
      <c r="P889" s="8" t="s">
        <v>246</v>
      </c>
      <c r="Q889" s="8" t="s">
        <v>247</v>
      </c>
      <c r="R889" s="8" t="s">
        <v>51</v>
      </c>
      <c r="S889" s="8" t="s">
        <v>55</v>
      </c>
      <c r="T889" s="8" t="s">
        <v>248</v>
      </c>
      <c r="U889" s="9" t="s">
        <v>249</v>
      </c>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row>
    <row r="890" spans="1:45" x14ac:dyDescent="0.25">
      <c r="A890" s="33" t="str">
        <f>$A867</f>
        <v>COL</v>
      </c>
      <c r="B890" s="14">
        <f>B$4</f>
        <v>1</v>
      </c>
      <c r="C890">
        <f>C$4</f>
        <v>5</v>
      </c>
      <c r="D890" s="14">
        <f>IF((ISNUMBER(SEARCH(A890,T889))),1,0)</f>
        <v>0</v>
      </c>
      <c r="E890" s="23">
        <v>1</v>
      </c>
      <c r="F890" s="24">
        <f>B890*C890*D890*E890</f>
        <v>0</v>
      </c>
    </row>
    <row r="891" spans="1:45" x14ac:dyDescent="0.25">
      <c r="A891" s="29" t="str">
        <f t="shared" ref="A891:A905" si="75">A868</f>
        <v>LAK</v>
      </c>
      <c r="B891" s="14">
        <f>B$5</f>
        <v>8</v>
      </c>
      <c r="C891">
        <f>C$5</f>
        <v>0</v>
      </c>
      <c r="D891" s="14">
        <f>IF((ISNUMBER(SEARCH(A891,T889))),1,0)</f>
        <v>0</v>
      </c>
      <c r="E891" s="23">
        <v>1</v>
      </c>
      <c r="F891" s="24">
        <f t="shared" ref="F891:F905" si="76">B891*C891*D891*E891</f>
        <v>0</v>
      </c>
    </row>
    <row r="892" spans="1:45" x14ac:dyDescent="0.25">
      <c r="A892" s="32" t="str">
        <f t="shared" si="75"/>
        <v>Dal</v>
      </c>
      <c r="B892" s="14">
        <f>B$6</f>
        <v>2</v>
      </c>
      <c r="C892">
        <f>C$6</f>
        <v>2</v>
      </c>
      <c r="D892" s="14">
        <f>IF((ISNUMBER(SEARCH(A892,T889))),1,0)</f>
        <v>1</v>
      </c>
      <c r="E892" s="23">
        <v>1</v>
      </c>
      <c r="F892" s="24">
        <f t="shared" si="76"/>
        <v>4</v>
      </c>
    </row>
    <row r="893" spans="1:45" x14ac:dyDescent="0.25">
      <c r="A893" s="29" t="str">
        <f t="shared" si="75"/>
        <v>MIN</v>
      </c>
      <c r="B893" s="14">
        <f>B$7</f>
        <v>3</v>
      </c>
      <c r="C893">
        <f>C$7</f>
        <v>4</v>
      </c>
      <c r="D893" s="14">
        <f>IF((ISNUMBER(SEARCH(A893,T889))),1,0)</f>
        <v>1</v>
      </c>
      <c r="E893" s="23">
        <v>1</v>
      </c>
      <c r="F893" s="24">
        <f t="shared" si="76"/>
        <v>12</v>
      </c>
    </row>
    <row r="894" spans="1:45" x14ac:dyDescent="0.25">
      <c r="A894" t="str">
        <f t="shared" si="75"/>
        <v>VGK</v>
      </c>
      <c r="B894" s="14">
        <f>B$10</f>
        <v>4</v>
      </c>
      <c r="C894">
        <f>C$10</f>
        <v>5</v>
      </c>
      <c r="D894" s="14">
        <f>IF((ISNUMBER(SEARCH(A894,T889))),1,0)</f>
        <v>1</v>
      </c>
      <c r="E894" s="23">
        <v>1</v>
      </c>
      <c r="F894" s="24">
        <f t="shared" si="76"/>
        <v>20</v>
      </c>
    </row>
    <row r="895" spans="1:45" x14ac:dyDescent="0.25">
      <c r="A895" s="29" t="str">
        <f t="shared" si="75"/>
        <v>UTA</v>
      </c>
      <c r="B895" s="14">
        <f>B$11</f>
        <v>6</v>
      </c>
      <c r="C895">
        <f>C$11</f>
        <v>2</v>
      </c>
      <c r="D895" s="14">
        <f>IF((ISNUMBER(SEARCH(A895,T889))),1,0)</f>
        <v>0</v>
      </c>
      <c r="E895" s="23">
        <v>1</v>
      </c>
      <c r="F895" s="24">
        <f t="shared" si="76"/>
        <v>0</v>
      </c>
    </row>
    <row r="896" spans="1:45" x14ac:dyDescent="0.25">
      <c r="A896" s="32" t="str">
        <f t="shared" si="75"/>
        <v>EDM</v>
      </c>
      <c r="B896" s="14">
        <f>B$12</f>
        <v>5</v>
      </c>
      <c r="C896">
        <f>C$12</f>
        <v>2</v>
      </c>
      <c r="D896" s="14">
        <f>IF((ISNUMBER(SEARCH(A896,T889))),1,0)</f>
        <v>1</v>
      </c>
      <c r="E896" s="23">
        <v>2</v>
      </c>
      <c r="F896" s="24">
        <f t="shared" si="76"/>
        <v>20</v>
      </c>
    </row>
    <row r="897" spans="1:45" x14ac:dyDescent="0.25">
      <c r="A897" s="32" t="str">
        <f t="shared" si="75"/>
        <v>ANAH</v>
      </c>
      <c r="B897" s="14">
        <f>B$13</f>
        <v>7</v>
      </c>
      <c r="C897">
        <f>C$13</f>
        <v>4</v>
      </c>
      <c r="D897" s="14">
        <f>IF((ISNUMBER(SEARCH(A897,T889))),1,0)</f>
        <v>0</v>
      </c>
      <c r="E897" s="23">
        <v>1</v>
      </c>
      <c r="F897" s="24">
        <f t="shared" si="76"/>
        <v>0</v>
      </c>
    </row>
    <row r="898" spans="1:45" x14ac:dyDescent="0.25">
      <c r="A898" s="31" t="str">
        <f t="shared" si="75"/>
        <v>BUF</v>
      </c>
      <c r="B898" s="14">
        <f>F$4</f>
        <v>2</v>
      </c>
      <c r="C898">
        <f>G$4</f>
        <v>4</v>
      </c>
      <c r="D898" s="14">
        <f>IF((ISNUMBER(SEARCH(A898,T889))),1,0)</f>
        <v>0</v>
      </c>
      <c r="E898" s="23">
        <v>1</v>
      </c>
      <c r="F898" s="24">
        <f t="shared" si="76"/>
        <v>0</v>
      </c>
    </row>
    <row r="899" spans="1:45" x14ac:dyDescent="0.25">
      <c r="A899" s="31" t="str">
        <f t="shared" si="75"/>
        <v>BOS</v>
      </c>
      <c r="B899" s="14">
        <f>F$5</f>
        <v>5</v>
      </c>
      <c r="C899">
        <f>G$5</f>
        <v>2</v>
      </c>
      <c r="D899" s="14">
        <f>IF((ISNUMBER(SEARCH(A899,T889))),1,0)</f>
        <v>1</v>
      </c>
      <c r="E899" s="23">
        <v>1</v>
      </c>
      <c r="F899" s="24">
        <f t="shared" si="76"/>
        <v>10</v>
      </c>
    </row>
    <row r="900" spans="1:45" x14ac:dyDescent="0.25">
      <c r="A900" s="30" t="str">
        <f t="shared" si="75"/>
        <v>TBL</v>
      </c>
      <c r="B900" s="14">
        <f>F$6</f>
        <v>3</v>
      </c>
      <c r="C900">
        <f>G$6</f>
        <v>3</v>
      </c>
      <c r="D900" s="14">
        <f>IF((ISNUMBER(SEARCH(A900,T889))),1,0)</f>
        <v>1</v>
      </c>
      <c r="E900" s="23">
        <v>1</v>
      </c>
      <c r="F900" s="24">
        <f t="shared" si="76"/>
        <v>9</v>
      </c>
    </row>
    <row r="901" spans="1:45" x14ac:dyDescent="0.25">
      <c r="A901" s="30" t="str">
        <f t="shared" si="75"/>
        <v>MTL</v>
      </c>
      <c r="B901" s="14">
        <f>F$7</f>
        <v>4</v>
      </c>
      <c r="C901">
        <f>G$7</f>
        <v>4</v>
      </c>
      <c r="D901" s="14">
        <f>IF((ISNUMBER(SEARCH(A901,T889))),1,0)</f>
        <v>1</v>
      </c>
      <c r="E901" s="23">
        <v>1</v>
      </c>
      <c r="F901" s="24">
        <f t="shared" si="76"/>
        <v>16</v>
      </c>
    </row>
    <row r="902" spans="1:45" x14ac:dyDescent="0.25">
      <c r="A902" s="31" t="str">
        <f t="shared" si="75"/>
        <v>CAR</v>
      </c>
      <c r="B902" s="14">
        <f>F$10</f>
        <v>1</v>
      </c>
      <c r="C902">
        <f>G$10</f>
        <v>6</v>
      </c>
      <c r="D902" s="14">
        <f>IF((ISNUMBER(SEARCH(A902,T889))),1,0)</f>
        <v>0</v>
      </c>
      <c r="E902" s="23">
        <v>1</v>
      </c>
      <c r="F902" s="24">
        <f t="shared" si="76"/>
        <v>0</v>
      </c>
    </row>
    <row r="903" spans="1:45" x14ac:dyDescent="0.25">
      <c r="A903" s="36" t="str">
        <f t="shared" si="75"/>
        <v>OTT</v>
      </c>
      <c r="B903" s="14">
        <f>F$11</f>
        <v>6</v>
      </c>
      <c r="C903">
        <f>G$11</f>
        <v>0</v>
      </c>
      <c r="D903" s="14">
        <f>IF((ISNUMBER(SEARCH(A903,T889))),1,0)</f>
        <v>0</v>
      </c>
      <c r="E903" s="23">
        <v>1</v>
      </c>
      <c r="F903" s="24">
        <f t="shared" si="76"/>
        <v>0</v>
      </c>
    </row>
    <row r="904" spans="1:45" x14ac:dyDescent="0.25">
      <c r="A904" s="30" t="str">
        <f t="shared" si="75"/>
        <v>PIT</v>
      </c>
      <c r="B904" s="14">
        <f>F$12</f>
        <v>7</v>
      </c>
      <c r="C904">
        <f>G$12</f>
        <v>2</v>
      </c>
      <c r="D904" s="14">
        <f>IF((ISNUMBER(SEARCH(A904,T889))),1,0)</f>
        <v>0</v>
      </c>
      <c r="E904" s="23">
        <v>1</v>
      </c>
      <c r="F904" s="24">
        <f t="shared" si="76"/>
        <v>0</v>
      </c>
    </row>
    <row r="905" spans="1:45" x14ac:dyDescent="0.25">
      <c r="A905" t="str">
        <f t="shared" si="75"/>
        <v>PHI</v>
      </c>
      <c r="B905" s="14">
        <f>F$13</f>
        <v>8</v>
      </c>
      <c r="C905">
        <f>G$13</f>
        <v>4</v>
      </c>
      <c r="D905" s="14">
        <f>IF((ISNUMBER(SEARCH(A905,T889))),1,0)</f>
        <v>1</v>
      </c>
      <c r="E905" s="23">
        <v>1</v>
      </c>
      <c r="F905" s="24">
        <f t="shared" si="76"/>
        <v>32</v>
      </c>
    </row>
    <row r="906" spans="1:45" x14ac:dyDescent="0.25">
      <c r="C906" t="s">
        <v>18</v>
      </c>
      <c r="D906" s="14">
        <f>COUNTIF(D890:D905, 1)</f>
        <v>8</v>
      </c>
      <c r="E906" t="s">
        <v>19</v>
      </c>
      <c r="F906" s="24">
        <f>SUM(F890:F905)</f>
        <v>123</v>
      </c>
    </row>
    <row r="907" spans="1:45" x14ac:dyDescent="0.25">
      <c r="A907" s="1"/>
      <c r="D907" t="s">
        <v>8</v>
      </c>
      <c r="E907" s="14" t="s">
        <v>21</v>
      </c>
      <c r="F907" s="2">
        <f>VLOOKUP(E907,$I$3:$J$30,2,FALSE)</f>
        <v>6</v>
      </c>
    </row>
    <row r="908" spans="1:45" x14ac:dyDescent="0.25">
      <c r="A908" s="1"/>
      <c r="D908" t="s">
        <v>9</v>
      </c>
      <c r="E908" t="str">
        <f>S889</f>
        <v>Colorado</v>
      </c>
      <c r="F908" s="24">
        <v>0</v>
      </c>
    </row>
    <row r="909" spans="1:45" ht="15.75" thickBot="1" x14ac:dyDescent="0.3">
      <c r="A909" s="3"/>
      <c r="B909" s="4"/>
      <c r="C909" s="4"/>
      <c r="D909" s="15"/>
      <c r="E909" s="4" t="s">
        <v>6</v>
      </c>
      <c r="F909" s="25">
        <f>SUM(F906:F908)</f>
        <v>129</v>
      </c>
    </row>
    <row r="911" spans="1:45" ht="15.75" thickBot="1" x14ac:dyDescent="0.3"/>
    <row r="912" spans="1:45" ht="25.15" customHeight="1" thickBot="1" x14ac:dyDescent="0.3">
      <c r="A912" s="18" t="s">
        <v>5</v>
      </c>
      <c r="B912" s="27" t="str">
        <f>P912</f>
        <v>Dblj6</v>
      </c>
      <c r="C912" s="19" t="s">
        <v>2</v>
      </c>
      <c r="D912" s="20" t="s">
        <v>13</v>
      </c>
      <c r="E912" s="21" t="s">
        <v>4</v>
      </c>
      <c r="F912" s="22" t="s">
        <v>12</v>
      </c>
      <c r="N912" s="48">
        <v>46133.382222222222</v>
      </c>
      <c r="O912" s="8" t="s">
        <v>61</v>
      </c>
      <c r="P912" s="8" t="s">
        <v>250</v>
      </c>
      <c r="Q912" s="8" t="s">
        <v>78</v>
      </c>
      <c r="R912" s="8" t="s">
        <v>77</v>
      </c>
      <c r="S912" s="8" t="s">
        <v>55</v>
      </c>
      <c r="T912" s="9" t="s">
        <v>141</v>
      </c>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row>
    <row r="913" spans="1:6" x14ac:dyDescent="0.25">
      <c r="A913" s="33" t="str">
        <f>$A890</f>
        <v>COL</v>
      </c>
      <c r="B913" s="14">
        <f>B$4</f>
        <v>1</v>
      </c>
      <c r="C913">
        <f>C$4</f>
        <v>5</v>
      </c>
      <c r="D913" s="14">
        <f>IF((ISNUMBER(SEARCH(A913,T912))),1,0)</f>
        <v>1</v>
      </c>
      <c r="E913" s="23">
        <v>1</v>
      </c>
      <c r="F913" s="24">
        <f>B913*C913*D913*E913</f>
        <v>5</v>
      </c>
    </row>
    <row r="914" spans="1:6" x14ac:dyDescent="0.25">
      <c r="A914" s="29" t="str">
        <f t="shared" ref="A914:A928" si="77">A891</f>
        <v>LAK</v>
      </c>
      <c r="B914" s="14">
        <f>B$5</f>
        <v>8</v>
      </c>
      <c r="C914">
        <f>C$5</f>
        <v>0</v>
      </c>
      <c r="D914" s="14">
        <f>IF((ISNUMBER(SEARCH(A914,T912))),1,0)</f>
        <v>0</v>
      </c>
      <c r="E914" s="23">
        <v>1</v>
      </c>
      <c r="F914" s="24">
        <f t="shared" ref="F914:F928" si="78">B914*C914*D914*E914</f>
        <v>0</v>
      </c>
    </row>
    <row r="915" spans="1:6" x14ac:dyDescent="0.25">
      <c r="A915" s="32" t="str">
        <f t="shared" si="77"/>
        <v>Dal</v>
      </c>
      <c r="B915" s="14">
        <f>B$6</f>
        <v>2</v>
      </c>
      <c r="C915">
        <f>C$6</f>
        <v>2</v>
      </c>
      <c r="D915" s="14">
        <f>IF((ISNUMBER(SEARCH(A915,T912))),1,0)</f>
        <v>1</v>
      </c>
      <c r="E915" s="23">
        <v>1</v>
      </c>
      <c r="F915" s="24">
        <f t="shared" si="78"/>
        <v>4</v>
      </c>
    </row>
    <row r="916" spans="1:6" x14ac:dyDescent="0.25">
      <c r="A916" s="29" t="str">
        <f t="shared" si="77"/>
        <v>MIN</v>
      </c>
      <c r="B916" s="14">
        <f>B$7</f>
        <v>3</v>
      </c>
      <c r="C916">
        <f>C$7</f>
        <v>4</v>
      </c>
      <c r="D916" s="14">
        <f>IF((ISNUMBER(SEARCH(A916,T912))),1,0)</f>
        <v>0</v>
      </c>
      <c r="E916" s="23">
        <v>1</v>
      </c>
      <c r="F916" s="24">
        <f t="shared" si="78"/>
        <v>0</v>
      </c>
    </row>
    <row r="917" spans="1:6" x14ac:dyDescent="0.25">
      <c r="A917" t="str">
        <f t="shared" si="77"/>
        <v>VGK</v>
      </c>
      <c r="B917" s="14">
        <f>B$10</f>
        <v>4</v>
      </c>
      <c r="C917">
        <f>C$10</f>
        <v>5</v>
      </c>
      <c r="D917" s="14">
        <f>IF((ISNUMBER(SEARCH(A917,T912))),1,0)</f>
        <v>1</v>
      </c>
      <c r="E917" s="23">
        <v>1</v>
      </c>
      <c r="F917" s="24">
        <f t="shared" si="78"/>
        <v>20</v>
      </c>
    </row>
    <row r="918" spans="1:6" x14ac:dyDescent="0.25">
      <c r="A918" s="29" t="str">
        <f t="shared" si="77"/>
        <v>UTA</v>
      </c>
      <c r="B918" s="14">
        <f>B$11</f>
        <v>6</v>
      </c>
      <c r="C918">
        <f>C$11</f>
        <v>2</v>
      </c>
      <c r="D918" s="14">
        <f>IF((ISNUMBER(SEARCH(A918,T912))),1,0)</f>
        <v>0</v>
      </c>
      <c r="E918" s="23">
        <v>1</v>
      </c>
      <c r="F918" s="24">
        <f t="shared" si="78"/>
        <v>0</v>
      </c>
    </row>
    <row r="919" spans="1:6" x14ac:dyDescent="0.25">
      <c r="A919" s="32" t="str">
        <f t="shared" si="77"/>
        <v>EDM</v>
      </c>
      <c r="B919" s="14">
        <f>B$12</f>
        <v>5</v>
      </c>
      <c r="C919">
        <f>C$12</f>
        <v>2</v>
      </c>
      <c r="D919" s="14">
        <f>IF((ISNUMBER(SEARCH(A919,T912))),1,0)</f>
        <v>1</v>
      </c>
      <c r="E919" s="23">
        <v>1</v>
      </c>
      <c r="F919" s="24">
        <f t="shared" si="78"/>
        <v>10</v>
      </c>
    </row>
    <row r="920" spans="1:6" x14ac:dyDescent="0.25">
      <c r="A920" s="32" t="str">
        <f t="shared" si="77"/>
        <v>ANAH</v>
      </c>
      <c r="B920" s="14">
        <f>B$13</f>
        <v>7</v>
      </c>
      <c r="C920">
        <f>C$13</f>
        <v>4</v>
      </c>
      <c r="D920" s="14">
        <f>IF((ISNUMBER(SEARCH(A920,T912))),1,0)</f>
        <v>0</v>
      </c>
      <c r="E920" s="23">
        <v>1</v>
      </c>
      <c r="F920" s="24">
        <f t="shared" si="78"/>
        <v>0</v>
      </c>
    </row>
    <row r="921" spans="1:6" x14ac:dyDescent="0.25">
      <c r="A921" s="31" t="str">
        <f t="shared" si="77"/>
        <v>BUF</v>
      </c>
      <c r="B921" s="14">
        <f>F$4</f>
        <v>2</v>
      </c>
      <c r="C921">
        <f>G$4</f>
        <v>4</v>
      </c>
      <c r="D921" s="14">
        <f>IF((ISNUMBER(SEARCH(A921,T912))),1,0)</f>
        <v>1</v>
      </c>
      <c r="E921" s="23">
        <v>1</v>
      </c>
      <c r="F921" s="24">
        <f t="shared" si="78"/>
        <v>8</v>
      </c>
    </row>
    <row r="922" spans="1:6" x14ac:dyDescent="0.25">
      <c r="A922" s="31" t="str">
        <f t="shared" si="77"/>
        <v>BOS</v>
      </c>
      <c r="B922" s="14">
        <f>F$5</f>
        <v>5</v>
      </c>
      <c r="C922">
        <f>G$5</f>
        <v>2</v>
      </c>
      <c r="D922" s="14">
        <f>IF((ISNUMBER(SEARCH(A922,T912))),1,0)</f>
        <v>0</v>
      </c>
      <c r="E922" s="23">
        <v>1</v>
      </c>
      <c r="F922" s="24">
        <f t="shared" si="78"/>
        <v>0</v>
      </c>
    </row>
    <row r="923" spans="1:6" x14ac:dyDescent="0.25">
      <c r="A923" s="30" t="str">
        <f t="shared" si="77"/>
        <v>TBL</v>
      </c>
      <c r="B923" s="14">
        <f>F$6</f>
        <v>3</v>
      </c>
      <c r="C923">
        <f>G$6</f>
        <v>3</v>
      </c>
      <c r="D923" s="14">
        <f>IF((ISNUMBER(SEARCH(A923,T912))),1,0)</f>
        <v>0</v>
      </c>
      <c r="E923" s="23">
        <v>1</v>
      </c>
      <c r="F923" s="24">
        <f t="shared" si="78"/>
        <v>0</v>
      </c>
    </row>
    <row r="924" spans="1:6" x14ac:dyDescent="0.25">
      <c r="A924" s="30" t="str">
        <f t="shared" si="77"/>
        <v>MTL</v>
      </c>
      <c r="B924" s="14">
        <f>F$7</f>
        <v>4</v>
      </c>
      <c r="C924">
        <f>G$7</f>
        <v>4</v>
      </c>
      <c r="D924" s="14">
        <f>IF((ISNUMBER(SEARCH(A924,T912))),1,0)</f>
        <v>1</v>
      </c>
      <c r="E924" s="23">
        <v>2</v>
      </c>
      <c r="F924" s="24">
        <f t="shared" si="78"/>
        <v>32</v>
      </c>
    </row>
    <row r="925" spans="1:6" x14ac:dyDescent="0.25">
      <c r="A925" s="31" t="str">
        <f t="shared" si="77"/>
        <v>CAR</v>
      </c>
      <c r="B925" s="14">
        <f>F$10</f>
        <v>1</v>
      </c>
      <c r="C925">
        <f>G$10</f>
        <v>6</v>
      </c>
      <c r="D925" s="14">
        <f>IF((ISNUMBER(SEARCH(A925,T912))),1,0)</f>
        <v>0</v>
      </c>
      <c r="E925" s="23">
        <v>1</v>
      </c>
      <c r="F925" s="24">
        <f t="shared" si="78"/>
        <v>0</v>
      </c>
    </row>
    <row r="926" spans="1:6" x14ac:dyDescent="0.25">
      <c r="A926" s="36" t="str">
        <f t="shared" si="77"/>
        <v>OTT</v>
      </c>
      <c r="B926" s="14">
        <f>F$11</f>
        <v>6</v>
      </c>
      <c r="C926">
        <f>G$11</f>
        <v>0</v>
      </c>
      <c r="D926" s="14">
        <f>IF((ISNUMBER(SEARCH(A926,T912))),1,0)</f>
        <v>1</v>
      </c>
      <c r="E926" s="23">
        <v>1</v>
      </c>
      <c r="F926" s="24">
        <f t="shared" si="78"/>
        <v>0</v>
      </c>
    </row>
    <row r="927" spans="1:6" x14ac:dyDescent="0.25">
      <c r="A927" s="30" t="str">
        <f t="shared" si="77"/>
        <v>PIT</v>
      </c>
      <c r="B927" s="14">
        <f>F$12</f>
        <v>7</v>
      </c>
      <c r="C927">
        <f>G$12</f>
        <v>2</v>
      </c>
      <c r="D927" s="14">
        <f>IF((ISNUMBER(SEARCH(A927,T912))),1,0)</f>
        <v>1</v>
      </c>
      <c r="E927" s="23">
        <v>1</v>
      </c>
      <c r="F927" s="24">
        <f t="shared" si="78"/>
        <v>14</v>
      </c>
    </row>
    <row r="928" spans="1:6" x14ac:dyDescent="0.25">
      <c r="A928" t="str">
        <f t="shared" si="77"/>
        <v>PHI</v>
      </c>
      <c r="B928" s="14">
        <f>F$13</f>
        <v>8</v>
      </c>
      <c r="C928">
        <f>G$13</f>
        <v>4</v>
      </c>
      <c r="D928" s="14">
        <f>IF((ISNUMBER(SEARCH(A928,T912))),1,0)</f>
        <v>0</v>
      </c>
      <c r="E928" s="23">
        <v>1</v>
      </c>
      <c r="F928" s="24">
        <f t="shared" si="78"/>
        <v>0</v>
      </c>
    </row>
    <row r="929" spans="1:45" x14ac:dyDescent="0.25">
      <c r="C929" t="s">
        <v>18</v>
      </c>
      <c r="D929" s="14">
        <f>COUNTIF(D913:D928, 1)</f>
        <v>8</v>
      </c>
      <c r="E929" t="s">
        <v>19</v>
      </c>
      <c r="F929" s="24">
        <f>SUM(F913:F928)</f>
        <v>93</v>
      </c>
    </row>
    <row r="930" spans="1:45" x14ac:dyDescent="0.25">
      <c r="A930" s="1"/>
      <c r="D930" t="s">
        <v>8</v>
      </c>
      <c r="E930" s="14" t="s">
        <v>78</v>
      </c>
      <c r="F930" s="2">
        <f>VLOOKUP(E930,$I$3:$J$30,2,FALSE)</f>
        <v>6</v>
      </c>
    </row>
    <row r="931" spans="1:45" x14ac:dyDescent="0.25">
      <c r="A931" s="1"/>
      <c r="D931" t="s">
        <v>9</v>
      </c>
      <c r="E931" t="str">
        <f>S912</f>
        <v>Colorado</v>
      </c>
      <c r="F931" s="24">
        <v>0</v>
      </c>
    </row>
    <row r="932" spans="1:45" ht="15.75" thickBot="1" x14ac:dyDescent="0.3">
      <c r="A932" s="3"/>
      <c r="B932" s="4"/>
      <c r="C932" s="4"/>
      <c r="D932" s="15"/>
      <c r="E932" s="4" t="s">
        <v>6</v>
      </c>
      <c r="F932" s="25">
        <f>SUM(F929:F931)</f>
        <v>99</v>
      </c>
    </row>
    <row r="934" spans="1:45" ht="15.75" thickBot="1" x14ac:dyDescent="0.3"/>
    <row r="935" spans="1:45" ht="22.5" customHeight="1" thickBot="1" x14ac:dyDescent="0.3">
      <c r="A935" s="18" t="s">
        <v>5</v>
      </c>
      <c r="B935" s="27" t="str">
        <f>P935</f>
        <v>Mark Pare</v>
      </c>
      <c r="C935" s="19" t="s">
        <v>2</v>
      </c>
      <c r="D935" s="20" t="s">
        <v>13</v>
      </c>
      <c r="E935" s="21" t="s">
        <v>4</v>
      </c>
      <c r="F935" s="22" t="s">
        <v>12</v>
      </c>
      <c r="N935" s="48">
        <v>46133.41547453704</v>
      </c>
      <c r="O935" s="8" t="s">
        <v>251</v>
      </c>
      <c r="P935" s="8" t="s">
        <v>252</v>
      </c>
      <c r="Q935" s="8" t="s">
        <v>40</v>
      </c>
      <c r="R935" s="8" t="s">
        <v>51</v>
      </c>
      <c r="S935" s="8" t="s">
        <v>55</v>
      </c>
      <c r="T935" s="9" t="s">
        <v>189</v>
      </c>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row>
    <row r="936" spans="1:45" x14ac:dyDescent="0.25">
      <c r="A936" s="33" t="str">
        <f>$A913</f>
        <v>COL</v>
      </c>
      <c r="B936" s="14">
        <f>B$4</f>
        <v>1</v>
      </c>
      <c r="C936">
        <f>C$4</f>
        <v>5</v>
      </c>
      <c r="D936" s="14">
        <f>IF((ISNUMBER(SEARCH(A936,T935))),1,0)</f>
        <v>1</v>
      </c>
      <c r="E936" s="23">
        <v>1</v>
      </c>
      <c r="F936" s="24">
        <f>B936*C936*D936*E936</f>
        <v>5</v>
      </c>
    </row>
    <row r="937" spans="1:45" x14ac:dyDescent="0.25">
      <c r="A937" s="29" t="str">
        <f t="shared" ref="A937:A951" si="79">A914</f>
        <v>LAK</v>
      </c>
      <c r="B937" s="14">
        <f>B$5</f>
        <v>8</v>
      </c>
      <c r="C937">
        <f>C$5</f>
        <v>0</v>
      </c>
      <c r="D937" s="14">
        <f>IF((ISNUMBER(SEARCH(A937,T935))),1,0)</f>
        <v>0</v>
      </c>
      <c r="E937" s="23">
        <v>1</v>
      </c>
      <c r="F937" s="24">
        <f t="shared" ref="F937:F951" si="80">B937*C937*D937*E937</f>
        <v>0</v>
      </c>
    </row>
    <row r="938" spans="1:45" x14ac:dyDescent="0.25">
      <c r="A938" s="32" t="str">
        <f t="shared" si="79"/>
        <v>Dal</v>
      </c>
      <c r="B938" s="14">
        <f>B$6</f>
        <v>2</v>
      </c>
      <c r="C938">
        <f>C$6</f>
        <v>2</v>
      </c>
      <c r="D938" s="14">
        <f>IF((ISNUMBER(SEARCH(A938,T935))),1,0)</f>
        <v>0</v>
      </c>
      <c r="E938" s="23">
        <v>1</v>
      </c>
      <c r="F938" s="24">
        <f t="shared" si="80"/>
        <v>0</v>
      </c>
    </row>
    <row r="939" spans="1:45" x14ac:dyDescent="0.25">
      <c r="A939" s="29" t="str">
        <f t="shared" si="79"/>
        <v>MIN</v>
      </c>
      <c r="B939" s="14">
        <f>B$7</f>
        <v>3</v>
      </c>
      <c r="C939">
        <f>C$7</f>
        <v>4</v>
      </c>
      <c r="D939" s="14">
        <f>IF((ISNUMBER(SEARCH(A939,T935))),1,0)</f>
        <v>1</v>
      </c>
      <c r="E939" s="23">
        <v>1</v>
      </c>
      <c r="F939" s="24">
        <f t="shared" si="80"/>
        <v>12</v>
      </c>
    </row>
    <row r="940" spans="1:45" x14ac:dyDescent="0.25">
      <c r="A940" t="str">
        <f t="shared" si="79"/>
        <v>VGK</v>
      </c>
      <c r="B940" s="14">
        <f>B$10</f>
        <v>4</v>
      </c>
      <c r="C940">
        <f>C$10</f>
        <v>5</v>
      </c>
      <c r="D940" s="14">
        <f>IF((ISNUMBER(SEARCH(A940,T935))),1,0)</f>
        <v>1</v>
      </c>
      <c r="E940" s="23">
        <v>1</v>
      </c>
      <c r="F940" s="24">
        <f t="shared" si="80"/>
        <v>20</v>
      </c>
    </row>
    <row r="941" spans="1:45" x14ac:dyDescent="0.25">
      <c r="A941" s="29" t="str">
        <f t="shared" si="79"/>
        <v>UTA</v>
      </c>
      <c r="B941" s="14">
        <f>B$11</f>
        <v>6</v>
      </c>
      <c r="C941">
        <f>C$11</f>
        <v>2</v>
      </c>
      <c r="D941" s="14">
        <f>IF((ISNUMBER(SEARCH(A941,T935))),1,0)</f>
        <v>0</v>
      </c>
      <c r="E941" s="23">
        <v>1</v>
      </c>
      <c r="F941" s="24">
        <f t="shared" si="80"/>
        <v>0</v>
      </c>
    </row>
    <row r="942" spans="1:45" x14ac:dyDescent="0.25">
      <c r="A942" s="32" t="str">
        <f t="shared" si="79"/>
        <v>EDM</v>
      </c>
      <c r="B942" s="14">
        <f>B$12</f>
        <v>5</v>
      </c>
      <c r="C942">
        <f>C$12</f>
        <v>2</v>
      </c>
      <c r="D942" s="14">
        <f>IF((ISNUMBER(SEARCH(A942,T935))),1,0)</f>
        <v>1</v>
      </c>
      <c r="E942" s="23">
        <v>2</v>
      </c>
      <c r="F942" s="24">
        <f t="shared" si="80"/>
        <v>20</v>
      </c>
    </row>
    <row r="943" spans="1:45" x14ac:dyDescent="0.25">
      <c r="A943" s="32" t="str">
        <f t="shared" si="79"/>
        <v>ANAH</v>
      </c>
      <c r="B943" s="14">
        <f>B$13</f>
        <v>7</v>
      </c>
      <c r="C943">
        <f>C$13</f>
        <v>4</v>
      </c>
      <c r="D943" s="14">
        <f>IF((ISNUMBER(SEARCH(A943,T935))),1,0)</f>
        <v>0</v>
      </c>
      <c r="E943" s="23">
        <v>1</v>
      </c>
      <c r="F943" s="24">
        <f t="shared" si="80"/>
        <v>0</v>
      </c>
    </row>
    <row r="944" spans="1:45" x14ac:dyDescent="0.25">
      <c r="A944" s="31" t="str">
        <f t="shared" si="79"/>
        <v>BUF</v>
      </c>
      <c r="B944" s="14">
        <f>F$4</f>
        <v>2</v>
      </c>
      <c r="C944">
        <f>G$4</f>
        <v>4</v>
      </c>
      <c r="D944" s="14">
        <f>IF((ISNUMBER(SEARCH(A944,T935))),1,0)</f>
        <v>1</v>
      </c>
      <c r="E944" s="23">
        <v>1</v>
      </c>
      <c r="F944" s="24">
        <f t="shared" si="80"/>
        <v>8</v>
      </c>
    </row>
    <row r="945" spans="1:45" x14ac:dyDescent="0.25">
      <c r="A945" s="31" t="str">
        <f t="shared" si="79"/>
        <v>BOS</v>
      </c>
      <c r="B945" s="14">
        <f>F$5</f>
        <v>5</v>
      </c>
      <c r="C945">
        <f>G$5</f>
        <v>2</v>
      </c>
      <c r="D945" s="14">
        <f>IF((ISNUMBER(SEARCH(A945,T935))),1,0)</f>
        <v>0</v>
      </c>
      <c r="E945" s="23">
        <v>1</v>
      </c>
      <c r="F945" s="24">
        <f t="shared" si="80"/>
        <v>0</v>
      </c>
    </row>
    <row r="946" spans="1:45" x14ac:dyDescent="0.25">
      <c r="A946" s="30" t="str">
        <f t="shared" si="79"/>
        <v>TBL</v>
      </c>
      <c r="B946" s="14">
        <f>F$6</f>
        <v>3</v>
      </c>
      <c r="C946">
        <f>G$6</f>
        <v>3</v>
      </c>
      <c r="D946" s="14">
        <f>IF((ISNUMBER(SEARCH(A946,T935))),1,0)</f>
        <v>0</v>
      </c>
      <c r="E946" s="23">
        <v>1</v>
      </c>
      <c r="F946" s="24">
        <f t="shared" si="80"/>
        <v>0</v>
      </c>
    </row>
    <row r="947" spans="1:45" x14ac:dyDescent="0.25">
      <c r="A947" s="30" t="str">
        <f t="shared" si="79"/>
        <v>MTL</v>
      </c>
      <c r="B947" s="14">
        <f>F$7</f>
        <v>4</v>
      </c>
      <c r="C947">
        <f>G$7</f>
        <v>4</v>
      </c>
      <c r="D947" s="14">
        <f>IF((ISNUMBER(SEARCH(A947,T935))),1,0)</f>
        <v>1</v>
      </c>
      <c r="E947" s="23">
        <v>1</v>
      </c>
      <c r="F947" s="24">
        <f t="shared" si="80"/>
        <v>16</v>
      </c>
    </row>
    <row r="948" spans="1:45" x14ac:dyDescent="0.25">
      <c r="A948" s="31" t="str">
        <f t="shared" si="79"/>
        <v>CAR</v>
      </c>
      <c r="B948" s="14">
        <f>F$10</f>
        <v>1</v>
      </c>
      <c r="C948">
        <f>G$10</f>
        <v>6</v>
      </c>
      <c r="D948" s="14">
        <f>IF((ISNUMBER(SEARCH(A948,T935))),1,0)</f>
        <v>1</v>
      </c>
      <c r="E948" s="23">
        <v>1</v>
      </c>
      <c r="F948" s="24">
        <f t="shared" si="80"/>
        <v>6</v>
      </c>
    </row>
    <row r="949" spans="1:45" x14ac:dyDescent="0.25">
      <c r="A949" s="36" t="str">
        <f t="shared" si="79"/>
        <v>OTT</v>
      </c>
      <c r="B949" s="14">
        <f>F$11</f>
        <v>6</v>
      </c>
      <c r="C949">
        <f>G$11</f>
        <v>0</v>
      </c>
      <c r="D949" s="14">
        <f>IF((ISNUMBER(SEARCH(A949,T935))),1,0)</f>
        <v>0</v>
      </c>
      <c r="E949" s="23">
        <v>1</v>
      </c>
      <c r="F949" s="24">
        <f t="shared" si="80"/>
        <v>0</v>
      </c>
    </row>
    <row r="950" spans="1:45" x14ac:dyDescent="0.25">
      <c r="A950" s="30" t="str">
        <f t="shared" si="79"/>
        <v>PIT</v>
      </c>
      <c r="B950" s="14">
        <f>F$12</f>
        <v>7</v>
      </c>
      <c r="C950">
        <f>G$12</f>
        <v>2</v>
      </c>
      <c r="D950" s="14">
        <f>IF((ISNUMBER(SEARCH(A950,T935))),1,0)</f>
        <v>1</v>
      </c>
      <c r="E950" s="23">
        <v>1</v>
      </c>
      <c r="F950" s="24">
        <f t="shared" si="80"/>
        <v>14</v>
      </c>
    </row>
    <row r="951" spans="1:45" x14ac:dyDescent="0.25">
      <c r="A951" t="str">
        <f t="shared" si="79"/>
        <v>PHI</v>
      </c>
      <c r="B951" s="14">
        <f>F$13</f>
        <v>8</v>
      </c>
      <c r="C951">
        <f>G$13</f>
        <v>4</v>
      </c>
      <c r="D951" s="14">
        <f>IF((ISNUMBER(SEARCH(A951,T935))),1,0)</f>
        <v>0</v>
      </c>
      <c r="E951" s="23">
        <v>1</v>
      </c>
      <c r="F951" s="24">
        <f t="shared" si="80"/>
        <v>0</v>
      </c>
    </row>
    <row r="952" spans="1:45" x14ac:dyDescent="0.25">
      <c r="C952" t="s">
        <v>18</v>
      </c>
      <c r="D952" s="14">
        <f>COUNTIF(D936:D951, 1)</f>
        <v>8</v>
      </c>
      <c r="E952" t="s">
        <v>19</v>
      </c>
      <c r="F952" s="24">
        <f>SUM(F936:F951)</f>
        <v>101</v>
      </c>
    </row>
    <row r="953" spans="1:45" x14ac:dyDescent="0.25">
      <c r="A953" s="1"/>
      <c r="D953" t="s">
        <v>8</v>
      </c>
      <c r="E953" s="14" t="s">
        <v>40</v>
      </c>
      <c r="F953" s="2">
        <f>VLOOKUP(E953,$I$3:$J$30,2,FALSE)</f>
        <v>7</v>
      </c>
    </row>
    <row r="954" spans="1:45" x14ac:dyDescent="0.25">
      <c r="A954" s="1"/>
      <c r="D954" t="s">
        <v>9</v>
      </c>
      <c r="E954" t="str">
        <f>S935</f>
        <v>Colorado</v>
      </c>
      <c r="F954" s="24">
        <v>0</v>
      </c>
    </row>
    <row r="955" spans="1:45" ht="15.75" thickBot="1" x14ac:dyDescent="0.3">
      <c r="A955" s="3"/>
      <c r="B955" s="4"/>
      <c r="C955" s="4"/>
      <c r="D955" s="15"/>
      <c r="E955" s="4" t="s">
        <v>6</v>
      </c>
      <c r="F955" s="25">
        <f>SUM(F952:F954)</f>
        <v>108</v>
      </c>
    </row>
    <row r="957" spans="1:45" ht="15.75" thickBot="1" x14ac:dyDescent="0.3"/>
    <row r="958" spans="1:45" ht="39.75" thickBot="1" x14ac:dyDescent="0.3">
      <c r="A958" s="18" t="s">
        <v>5</v>
      </c>
      <c r="B958" s="27" t="str">
        <f>P958</f>
        <v>Joe</v>
      </c>
      <c r="C958" s="19" t="s">
        <v>2</v>
      </c>
      <c r="D958" s="20" t="s">
        <v>13</v>
      </c>
      <c r="E958" s="21" t="s">
        <v>4</v>
      </c>
      <c r="F958" s="22" t="s">
        <v>12</v>
      </c>
      <c r="N958" s="48">
        <v>46133.433831018519</v>
      </c>
      <c r="O958" s="8" t="s">
        <v>92</v>
      </c>
      <c r="P958" s="8" t="s">
        <v>253</v>
      </c>
      <c r="Q958" s="8" t="s">
        <v>40</v>
      </c>
      <c r="R958" s="8" t="s">
        <v>43</v>
      </c>
      <c r="S958" s="8" t="s">
        <v>76</v>
      </c>
      <c r="T958" s="9" t="s">
        <v>254</v>
      </c>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row>
    <row r="959" spans="1:45" x14ac:dyDescent="0.25">
      <c r="A959" s="33" t="str">
        <f>$A936</f>
        <v>COL</v>
      </c>
      <c r="B959" s="14">
        <f>B$4</f>
        <v>1</v>
      </c>
      <c r="C959">
        <f>C$4</f>
        <v>5</v>
      </c>
      <c r="D959" s="14">
        <f>IF((ISNUMBER(SEARCH(A959,T958))),1,0)</f>
        <v>1</v>
      </c>
      <c r="E959" s="23">
        <v>1</v>
      </c>
      <c r="F959" s="24">
        <f>B959*C959*D959*E959</f>
        <v>5</v>
      </c>
    </row>
    <row r="960" spans="1:45" x14ac:dyDescent="0.25">
      <c r="A960" s="29" t="str">
        <f t="shared" ref="A960:A974" si="81">A937</f>
        <v>LAK</v>
      </c>
      <c r="B960" s="14">
        <f>B$5</f>
        <v>8</v>
      </c>
      <c r="C960">
        <f>C$5</f>
        <v>0</v>
      </c>
      <c r="D960" s="14">
        <f>IF((ISNUMBER(SEARCH(A960,T958))),1,0)</f>
        <v>0</v>
      </c>
      <c r="E960" s="23">
        <v>1</v>
      </c>
      <c r="F960" s="24">
        <f t="shared" ref="F960:F974" si="82">B960*C960*D960*E960</f>
        <v>0</v>
      </c>
    </row>
    <row r="961" spans="1:6" x14ac:dyDescent="0.25">
      <c r="A961" s="32" t="str">
        <f t="shared" si="81"/>
        <v>Dal</v>
      </c>
      <c r="B961" s="14">
        <f>B$6</f>
        <v>2</v>
      </c>
      <c r="C961">
        <f>C$6</f>
        <v>2</v>
      </c>
      <c r="D961" s="14">
        <f>IF((ISNUMBER(SEARCH(A961,T958))),1,0)</f>
        <v>1</v>
      </c>
      <c r="E961" s="23">
        <v>1</v>
      </c>
      <c r="F961" s="24">
        <f t="shared" si="82"/>
        <v>4</v>
      </c>
    </row>
    <row r="962" spans="1:6" x14ac:dyDescent="0.25">
      <c r="A962" s="29" t="str">
        <f t="shared" si="81"/>
        <v>MIN</v>
      </c>
      <c r="B962" s="14">
        <f>B$7</f>
        <v>3</v>
      </c>
      <c r="C962">
        <f>C$7</f>
        <v>4</v>
      </c>
      <c r="D962" s="14">
        <f>IF((ISNUMBER(SEARCH(A962,T958))),1,0)</f>
        <v>0</v>
      </c>
      <c r="E962" s="23">
        <v>1</v>
      </c>
      <c r="F962" s="24">
        <f t="shared" si="82"/>
        <v>0</v>
      </c>
    </row>
    <row r="963" spans="1:6" x14ac:dyDescent="0.25">
      <c r="A963" t="str">
        <f t="shared" si="81"/>
        <v>VGK</v>
      </c>
      <c r="B963" s="14">
        <f>B$10</f>
        <v>4</v>
      </c>
      <c r="C963">
        <f>C$10</f>
        <v>5</v>
      </c>
      <c r="D963" s="14">
        <f>IF((ISNUMBER(SEARCH(A963,T958))),1,0)</f>
        <v>1</v>
      </c>
      <c r="E963" s="23">
        <v>1</v>
      </c>
      <c r="F963" s="24">
        <f t="shared" si="82"/>
        <v>20</v>
      </c>
    </row>
    <row r="964" spans="1:6" x14ac:dyDescent="0.25">
      <c r="A964" s="29" t="str">
        <f t="shared" si="81"/>
        <v>UTA</v>
      </c>
      <c r="B964" s="14">
        <f>B$11</f>
        <v>6</v>
      </c>
      <c r="C964">
        <f>C$11</f>
        <v>2</v>
      </c>
      <c r="D964" s="14">
        <f>IF((ISNUMBER(SEARCH(A964,T958))),1,0)</f>
        <v>0</v>
      </c>
      <c r="E964" s="23">
        <v>1</v>
      </c>
      <c r="F964" s="24">
        <f t="shared" si="82"/>
        <v>0</v>
      </c>
    </row>
    <row r="965" spans="1:6" x14ac:dyDescent="0.25">
      <c r="A965" s="32" t="str">
        <f t="shared" si="81"/>
        <v>EDM</v>
      </c>
      <c r="B965" s="14">
        <f>B$12</f>
        <v>5</v>
      </c>
      <c r="C965">
        <f>C$12</f>
        <v>2</v>
      </c>
      <c r="D965" s="14">
        <f>IF((ISNUMBER(SEARCH(A965,T958))),1,0)</f>
        <v>1</v>
      </c>
      <c r="E965" s="23">
        <v>2</v>
      </c>
      <c r="F965" s="24">
        <f t="shared" si="82"/>
        <v>20</v>
      </c>
    </row>
    <row r="966" spans="1:6" x14ac:dyDescent="0.25">
      <c r="A966" s="32" t="str">
        <f t="shared" si="81"/>
        <v>ANAH</v>
      </c>
      <c r="B966" s="14">
        <f>B$13</f>
        <v>7</v>
      </c>
      <c r="C966">
        <f>C$13</f>
        <v>4</v>
      </c>
      <c r="D966" s="14">
        <f>IF((ISNUMBER(SEARCH(A966,T958))),1,0)</f>
        <v>0</v>
      </c>
      <c r="E966" s="23">
        <v>1</v>
      </c>
      <c r="F966" s="24">
        <f t="shared" si="82"/>
        <v>0</v>
      </c>
    </row>
    <row r="967" spans="1:6" x14ac:dyDescent="0.25">
      <c r="A967" s="31" t="str">
        <f t="shared" si="81"/>
        <v>BUF</v>
      </c>
      <c r="B967" s="14">
        <f>F$4</f>
        <v>2</v>
      </c>
      <c r="C967">
        <f>G$4</f>
        <v>4</v>
      </c>
      <c r="D967" s="14">
        <f>IF((ISNUMBER(SEARCH(A967,T958))),1,0)</f>
        <v>1</v>
      </c>
      <c r="E967" s="23">
        <v>1</v>
      </c>
      <c r="F967" s="24">
        <f t="shared" si="82"/>
        <v>8</v>
      </c>
    </row>
    <row r="968" spans="1:6" x14ac:dyDescent="0.25">
      <c r="A968" s="31" t="str">
        <f t="shared" si="81"/>
        <v>BOS</v>
      </c>
      <c r="B968" s="14">
        <f>F$5</f>
        <v>5</v>
      </c>
      <c r="C968">
        <f>G$5</f>
        <v>2</v>
      </c>
      <c r="D968" s="14">
        <f>IF((ISNUMBER(SEARCH(A968,T958))),1,0)</f>
        <v>0</v>
      </c>
      <c r="E968" s="23">
        <v>1</v>
      </c>
      <c r="F968" s="24">
        <f t="shared" si="82"/>
        <v>0</v>
      </c>
    </row>
    <row r="969" spans="1:6" x14ac:dyDescent="0.25">
      <c r="A969" s="30" t="str">
        <f t="shared" si="81"/>
        <v>TBL</v>
      </c>
      <c r="B969" s="14">
        <f>F$6</f>
        <v>3</v>
      </c>
      <c r="C969">
        <f>G$6</f>
        <v>3</v>
      </c>
      <c r="D969" s="14">
        <f>IF((ISNUMBER(SEARCH(A969,T958))),1,0)</f>
        <v>0</v>
      </c>
      <c r="E969" s="23">
        <v>1</v>
      </c>
      <c r="F969" s="24">
        <f t="shared" si="82"/>
        <v>0</v>
      </c>
    </row>
    <row r="970" spans="1:6" x14ac:dyDescent="0.25">
      <c r="A970" s="30" t="str">
        <f t="shared" si="81"/>
        <v>MTL</v>
      </c>
      <c r="B970" s="14">
        <f>F$7</f>
        <v>4</v>
      </c>
      <c r="C970">
        <f>G$7</f>
        <v>4</v>
      </c>
      <c r="D970" s="14">
        <f>IF((ISNUMBER(SEARCH(A970,T958))),1,0)</f>
        <v>1</v>
      </c>
      <c r="E970" s="23">
        <v>1</v>
      </c>
      <c r="F970" s="24">
        <f t="shared" si="82"/>
        <v>16</v>
      </c>
    </row>
    <row r="971" spans="1:6" x14ac:dyDescent="0.25">
      <c r="A971" s="31" t="str">
        <f t="shared" si="81"/>
        <v>CAR</v>
      </c>
      <c r="B971" s="14">
        <f>F$10</f>
        <v>1</v>
      </c>
      <c r="C971">
        <f>G$10</f>
        <v>6</v>
      </c>
      <c r="D971" s="14">
        <f>IF((ISNUMBER(SEARCH(A971,T958))),1,0)</f>
        <v>0</v>
      </c>
      <c r="E971" s="23">
        <v>1</v>
      </c>
      <c r="F971" s="24">
        <f t="shared" si="82"/>
        <v>0</v>
      </c>
    </row>
    <row r="972" spans="1:6" x14ac:dyDescent="0.25">
      <c r="A972" s="36" t="str">
        <f t="shared" si="81"/>
        <v>OTT</v>
      </c>
      <c r="B972" s="14">
        <f>F$11</f>
        <v>6</v>
      </c>
      <c r="C972">
        <f>G$11</f>
        <v>0</v>
      </c>
      <c r="D972" s="14">
        <f>IF((ISNUMBER(SEARCH(A972,T958))),1,0)</f>
        <v>1</v>
      </c>
      <c r="E972" s="23">
        <v>1</v>
      </c>
      <c r="F972" s="24">
        <f t="shared" si="82"/>
        <v>0</v>
      </c>
    </row>
    <row r="973" spans="1:6" x14ac:dyDescent="0.25">
      <c r="A973" s="30" t="str">
        <f t="shared" si="81"/>
        <v>PIT</v>
      </c>
      <c r="B973" s="14">
        <f>F$12</f>
        <v>7</v>
      </c>
      <c r="C973">
        <f>G$12</f>
        <v>2</v>
      </c>
      <c r="D973" s="14">
        <f>IF((ISNUMBER(SEARCH(A973,T958))),1,0)</f>
        <v>0</v>
      </c>
      <c r="E973" s="23">
        <v>1</v>
      </c>
      <c r="F973" s="24">
        <f t="shared" si="82"/>
        <v>0</v>
      </c>
    </row>
    <row r="974" spans="1:6" x14ac:dyDescent="0.25">
      <c r="A974" t="str">
        <f t="shared" si="81"/>
        <v>PHI</v>
      </c>
      <c r="B974" s="14">
        <f>F$13</f>
        <v>8</v>
      </c>
      <c r="C974">
        <f>G$13</f>
        <v>4</v>
      </c>
      <c r="D974" s="14">
        <f>IF((ISNUMBER(SEARCH(A974,T958))),1,0)</f>
        <v>1</v>
      </c>
      <c r="E974" s="23">
        <v>1</v>
      </c>
      <c r="F974" s="24">
        <f t="shared" si="82"/>
        <v>32</v>
      </c>
    </row>
    <row r="975" spans="1:6" x14ac:dyDescent="0.25">
      <c r="C975" t="s">
        <v>18</v>
      </c>
      <c r="D975" s="14">
        <f>COUNTIF(D959:D974, 1)</f>
        <v>8</v>
      </c>
      <c r="E975" t="s">
        <v>19</v>
      </c>
      <c r="F975" s="24">
        <f>SUM(F959:F974)</f>
        <v>105</v>
      </c>
    </row>
    <row r="976" spans="1:6" x14ac:dyDescent="0.25">
      <c r="A976" s="1"/>
      <c r="D976" t="s">
        <v>8</v>
      </c>
      <c r="E976" s="14" t="s">
        <v>40</v>
      </c>
      <c r="F976" s="2">
        <f>VLOOKUP(E976,$I$3:$J$30,2,FALSE)</f>
        <v>7</v>
      </c>
    </row>
    <row r="977" spans="1:45" x14ac:dyDescent="0.25">
      <c r="A977" s="1"/>
      <c r="D977" t="s">
        <v>9</v>
      </c>
      <c r="E977" t="str">
        <f>S958</f>
        <v>Colorado Avalanche</v>
      </c>
      <c r="F977" s="24">
        <v>0</v>
      </c>
    </row>
    <row r="978" spans="1:45" ht="15.75" thickBot="1" x14ac:dyDescent="0.3">
      <c r="A978" s="3"/>
      <c r="B978" s="4"/>
      <c r="C978" s="4"/>
      <c r="D978" s="15"/>
      <c r="E978" s="4" t="s">
        <v>6</v>
      </c>
      <c r="F978" s="25">
        <f>SUM(F975:F977)</f>
        <v>112</v>
      </c>
    </row>
    <row r="980" spans="1:45" ht="15.75" thickBot="1" x14ac:dyDescent="0.3"/>
    <row r="981" spans="1:45" ht="27.75" customHeight="1" thickBot="1" x14ac:dyDescent="0.3">
      <c r="A981" s="18" t="s">
        <v>5</v>
      </c>
      <c r="B981" s="27" t="str">
        <f>P981</f>
        <v>SteveL</v>
      </c>
      <c r="C981" s="19" t="s">
        <v>2</v>
      </c>
      <c r="D981" s="20" t="s">
        <v>13</v>
      </c>
      <c r="E981" s="21" t="s">
        <v>4</v>
      </c>
      <c r="F981" s="22" t="s">
        <v>12</v>
      </c>
      <c r="N981" s="48">
        <v>46133.511724537035</v>
      </c>
      <c r="O981" s="8" t="s">
        <v>255</v>
      </c>
      <c r="P981" s="8" t="s">
        <v>256</v>
      </c>
      <c r="Q981" s="8" t="s">
        <v>257</v>
      </c>
      <c r="R981" s="8" t="s">
        <v>51</v>
      </c>
      <c r="S981" s="8" t="s">
        <v>55</v>
      </c>
      <c r="T981" s="9" t="s">
        <v>189</v>
      </c>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row>
    <row r="982" spans="1:45" x14ac:dyDescent="0.25">
      <c r="A982" s="33" t="str">
        <f>$A959</f>
        <v>COL</v>
      </c>
      <c r="B982" s="14">
        <f>B$4</f>
        <v>1</v>
      </c>
      <c r="C982">
        <f>C$4</f>
        <v>5</v>
      </c>
      <c r="D982" s="14">
        <f>IF((ISNUMBER(SEARCH(A982,T981))),1,0)</f>
        <v>1</v>
      </c>
      <c r="E982" s="23">
        <v>1</v>
      </c>
      <c r="F982" s="24">
        <f>B982*C982*D982*E982</f>
        <v>5</v>
      </c>
    </row>
    <row r="983" spans="1:45" x14ac:dyDescent="0.25">
      <c r="A983" s="29" t="str">
        <f t="shared" ref="A983:A997" si="83">A960</f>
        <v>LAK</v>
      </c>
      <c r="B983" s="14">
        <f>B$5</f>
        <v>8</v>
      </c>
      <c r="C983">
        <f>C$5</f>
        <v>0</v>
      </c>
      <c r="D983" s="14">
        <f>IF((ISNUMBER(SEARCH(A983,T981))),1,0)</f>
        <v>0</v>
      </c>
      <c r="E983" s="23">
        <v>1</v>
      </c>
      <c r="F983" s="24">
        <f t="shared" ref="F983:F997" si="84">B983*C983*D983*E983</f>
        <v>0</v>
      </c>
    </row>
    <row r="984" spans="1:45" x14ac:dyDescent="0.25">
      <c r="A984" s="32" t="str">
        <f t="shared" si="83"/>
        <v>Dal</v>
      </c>
      <c r="B984" s="14">
        <f>B$6</f>
        <v>2</v>
      </c>
      <c r="C984">
        <f>C$6</f>
        <v>2</v>
      </c>
      <c r="D984" s="14">
        <f>IF((ISNUMBER(SEARCH(A984,T981))),1,0)</f>
        <v>0</v>
      </c>
      <c r="E984" s="23">
        <v>1</v>
      </c>
      <c r="F984" s="24">
        <f t="shared" si="84"/>
        <v>0</v>
      </c>
    </row>
    <row r="985" spans="1:45" x14ac:dyDescent="0.25">
      <c r="A985" s="29" t="str">
        <f t="shared" si="83"/>
        <v>MIN</v>
      </c>
      <c r="B985" s="14">
        <f>B$7</f>
        <v>3</v>
      </c>
      <c r="C985">
        <f>C$7</f>
        <v>4</v>
      </c>
      <c r="D985" s="14">
        <f>IF((ISNUMBER(SEARCH(A985,T981))),1,0)</f>
        <v>1</v>
      </c>
      <c r="E985" s="23">
        <v>1</v>
      </c>
      <c r="F985" s="24">
        <f t="shared" si="84"/>
        <v>12</v>
      </c>
    </row>
    <row r="986" spans="1:45" x14ac:dyDescent="0.25">
      <c r="A986" t="str">
        <f t="shared" si="83"/>
        <v>VGK</v>
      </c>
      <c r="B986" s="14">
        <f>B$10</f>
        <v>4</v>
      </c>
      <c r="C986">
        <f>C$10</f>
        <v>5</v>
      </c>
      <c r="D986" s="14">
        <f>IF((ISNUMBER(SEARCH(A986,T981))),1,0)</f>
        <v>1</v>
      </c>
      <c r="E986" s="23">
        <v>1</v>
      </c>
      <c r="F986" s="24">
        <f t="shared" si="84"/>
        <v>20</v>
      </c>
    </row>
    <row r="987" spans="1:45" x14ac:dyDescent="0.25">
      <c r="A987" s="29" t="str">
        <f t="shared" si="83"/>
        <v>UTA</v>
      </c>
      <c r="B987" s="14">
        <f>B$11</f>
        <v>6</v>
      </c>
      <c r="C987">
        <f>C$11</f>
        <v>2</v>
      </c>
      <c r="D987" s="14">
        <f>IF((ISNUMBER(SEARCH(A987,T981))),1,0)</f>
        <v>0</v>
      </c>
      <c r="E987" s="23">
        <v>1</v>
      </c>
      <c r="F987" s="24">
        <f t="shared" si="84"/>
        <v>0</v>
      </c>
    </row>
    <row r="988" spans="1:45" x14ac:dyDescent="0.25">
      <c r="A988" s="32" t="str">
        <f t="shared" si="83"/>
        <v>EDM</v>
      </c>
      <c r="B988" s="14">
        <f>B$12</f>
        <v>5</v>
      </c>
      <c r="C988">
        <f>C$12</f>
        <v>2</v>
      </c>
      <c r="D988" s="14">
        <f>IF((ISNUMBER(SEARCH(A988,T981))),1,0)</f>
        <v>1</v>
      </c>
      <c r="E988" s="23">
        <v>2</v>
      </c>
      <c r="F988" s="24">
        <f t="shared" si="84"/>
        <v>20</v>
      </c>
    </row>
    <row r="989" spans="1:45" x14ac:dyDescent="0.25">
      <c r="A989" s="32" t="str">
        <f t="shared" si="83"/>
        <v>ANAH</v>
      </c>
      <c r="B989" s="14">
        <f>B$13</f>
        <v>7</v>
      </c>
      <c r="C989">
        <f>C$13</f>
        <v>4</v>
      </c>
      <c r="D989" s="14">
        <f>IF((ISNUMBER(SEARCH(A989,T981))),1,0)</f>
        <v>0</v>
      </c>
      <c r="E989" s="23">
        <v>1</v>
      </c>
      <c r="F989" s="24">
        <f t="shared" si="84"/>
        <v>0</v>
      </c>
    </row>
    <row r="990" spans="1:45" x14ac:dyDescent="0.25">
      <c r="A990" s="31" t="str">
        <f t="shared" si="83"/>
        <v>BUF</v>
      </c>
      <c r="B990" s="14">
        <f>F$4</f>
        <v>2</v>
      </c>
      <c r="C990">
        <f>G$4</f>
        <v>4</v>
      </c>
      <c r="D990" s="14">
        <f>IF((ISNUMBER(SEARCH(A990,T981))),1,0)</f>
        <v>1</v>
      </c>
      <c r="E990" s="23">
        <v>1</v>
      </c>
      <c r="F990" s="24">
        <f t="shared" si="84"/>
        <v>8</v>
      </c>
    </row>
    <row r="991" spans="1:45" x14ac:dyDescent="0.25">
      <c r="A991" s="31" t="str">
        <f t="shared" si="83"/>
        <v>BOS</v>
      </c>
      <c r="B991" s="14">
        <f>F$5</f>
        <v>5</v>
      </c>
      <c r="C991">
        <f>G$5</f>
        <v>2</v>
      </c>
      <c r="D991" s="14">
        <f>IF((ISNUMBER(SEARCH(A991,T981))),1,0)</f>
        <v>0</v>
      </c>
      <c r="E991" s="23">
        <v>1</v>
      </c>
      <c r="F991" s="24">
        <f t="shared" si="84"/>
        <v>0</v>
      </c>
    </row>
    <row r="992" spans="1:45" x14ac:dyDescent="0.25">
      <c r="A992" s="30" t="str">
        <f t="shared" si="83"/>
        <v>TBL</v>
      </c>
      <c r="B992" s="14">
        <f>F$6</f>
        <v>3</v>
      </c>
      <c r="C992">
        <f>G$6</f>
        <v>3</v>
      </c>
      <c r="D992" s="14">
        <f>IF((ISNUMBER(SEARCH(A992,T981))),1,0)</f>
        <v>0</v>
      </c>
      <c r="E992" s="23">
        <v>1</v>
      </c>
      <c r="F992" s="24">
        <f t="shared" si="84"/>
        <v>0</v>
      </c>
    </row>
    <row r="993" spans="1:45" x14ac:dyDescent="0.25">
      <c r="A993" s="30" t="str">
        <f t="shared" si="83"/>
        <v>MTL</v>
      </c>
      <c r="B993" s="14">
        <f>F$7</f>
        <v>4</v>
      </c>
      <c r="C993">
        <f>G$7</f>
        <v>4</v>
      </c>
      <c r="D993" s="14">
        <f>IF((ISNUMBER(SEARCH(A993,T981))),1,0)</f>
        <v>1</v>
      </c>
      <c r="E993" s="23">
        <v>1</v>
      </c>
      <c r="F993" s="24">
        <f t="shared" si="84"/>
        <v>16</v>
      </c>
    </row>
    <row r="994" spans="1:45" x14ac:dyDescent="0.25">
      <c r="A994" s="31" t="str">
        <f t="shared" si="83"/>
        <v>CAR</v>
      </c>
      <c r="B994" s="14">
        <f>F$10</f>
        <v>1</v>
      </c>
      <c r="C994">
        <f>G$10</f>
        <v>6</v>
      </c>
      <c r="D994" s="14">
        <f>IF((ISNUMBER(SEARCH(A994,T981))),1,0)</f>
        <v>1</v>
      </c>
      <c r="E994" s="23">
        <v>1</v>
      </c>
      <c r="F994" s="24">
        <f t="shared" si="84"/>
        <v>6</v>
      </c>
    </row>
    <row r="995" spans="1:45" x14ac:dyDescent="0.25">
      <c r="A995" s="36" t="str">
        <f t="shared" si="83"/>
        <v>OTT</v>
      </c>
      <c r="B995" s="14">
        <f>F$11</f>
        <v>6</v>
      </c>
      <c r="C995">
        <f>G$11</f>
        <v>0</v>
      </c>
      <c r="D995" s="14">
        <f>IF((ISNUMBER(SEARCH(A995,T981))),1,0)</f>
        <v>0</v>
      </c>
      <c r="E995" s="23">
        <v>1</v>
      </c>
      <c r="F995" s="24">
        <f t="shared" si="84"/>
        <v>0</v>
      </c>
    </row>
    <row r="996" spans="1:45" x14ac:dyDescent="0.25">
      <c r="A996" s="30" t="str">
        <f t="shared" si="83"/>
        <v>PIT</v>
      </c>
      <c r="B996" s="14">
        <f>F$12</f>
        <v>7</v>
      </c>
      <c r="C996">
        <f>G$12</f>
        <v>2</v>
      </c>
      <c r="D996" s="14">
        <f>IF((ISNUMBER(SEARCH(A996,T981))),1,0)</f>
        <v>1</v>
      </c>
      <c r="E996" s="23">
        <v>1</v>
      </c>
      <c r="F996" s="24">
        <f t="shared" si="84"/>
        <v>14</v>
      </c>
    </row>
    <row r="997" spans="1:45" x14ac:dyDescent="0.25">
      <c r="A997" t="str">
        <f t="shared" si="83"/>
        <v>PHI</v>
      </c>
      <c r="B997" s="14">
        <f>F$13</f>
        <v>8</v>
      </c>
      <c r="C997">
        <f>G$13</f>
        <v>4</v>
      </c>
      <c r="D997" s="14">
        <f>IF((ISNUMBER(SEARCH(A997,T981))),1,0)</f>
        <v>0</v>
      </c>
      <c r="E997" s="23">
        <v>1</v>
      </c>
      <c r="F997" s="24">
        <f t="shared" si="84"/>
        <v>0</v>
      </c>
    </row>
    <row r="998" spans="1:45" x14ac:dyDescent="0.25">
      <c r="C998" t="s">
        <v>18</v>
      </c>
      <c r="D998" s="14">
        <f>COUNTIF(D982:D997, 1)</f>
        <v>8</v>
      </c>
      <c r="E998" t="s">
        <v>19</v>
      </c>
      <c r="F998" s="24">
        <f>SUM(F982:F997)</f>
        <v>101</v>
      </c>
    </row>
    <row r="999" spans="1:45" x14ac:dyDescent="0.25">
      <c r="A999" s="1"/>
      <c r="D999" t="s">
        <v>8</v>
      </c>
      <c r="E999" s="14" t="s">
        <v>40</v>
      </c>
      <c r="F999" s="2">
        <f>VLOOKUP(E999,$I$3:$J$30,2,FALSE)</f>
        <v>7</v>
      </c>
    </row>
    <row r="1000" spans="1:45" x14ac:dyDescent="0.25">
      <c r="A1000" s="1"/>
      <c r="D1000" t="s">
        <v>9</v>
      </c>
      <c r="E1000" t="str">
        <f>S981</f>
        <v>Colorado</v>
      </c>
      <c r="F1000" s="24">
        <v>0</v>
      </c>
    </row>
    <row r="1001" spans="1:45" ht="15.75" thickBot="1" x14ac:dyDescent="0.3">
      <c r="A1001" s="3"/>
      <c r="B1001" s="4"/>
      <c r="C1001" s="4"/>
      <c r="D1001" s="15"/>
      <c r="E1001" s="4" t="s">
        <v>6</v>
      </c>
      <c r="F1001" s="25">
        <f>SUM(F998:F1000)</f>
        <v>108</v>
      </c>
    </row>
    <row r="1003" spans="1:45" ht="15.75" thickBot="1" x14ac:dyDescent="0.3"/>
    <row r="1004" spans="1:45" ht="27" thickBot="1" x14ac:dyDescent="0.3">
      <c r="A1004" s="18" t="s">
        <v>5</v>
      </c>
      <c r="B1004" s="27" t="str">
        <f>P1004</f>
        <v>TEJ</v>
      </c>
      <c r="C1004" s="19" t="s">
        <v>2</v>
      </c>
      <c r="D1004" s="20" t="s">
        <v>13</v>
      </c>
      <c r="E1004" s="21" t="s">
        <v>4</v>
      </c>
      <c r="F1004" s="22" t="s">
        <v>12</v>
      </c>
      <c r="N1004" s="48">
        <v>46133.568113425928</v>
      </c>
      <c r="O1004" s="8" t="s">
        <v>258</v>
      </c>
      <c r="P1004" s="8" t="s">
        <v>259</v>
      </c>
      <c r="Q1004" s="8" t="s">
        <v>260</v>
      </c>
      <c r="R1004" s="8" t="s">
        <v>44</v>
      </c>
      <c r="S1004" s="8" t="s">
        <v>44</v>
      </c>
      <c r="T1004" s="9" t="s">
        <v>261</v>
      </c>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row>
    <row r="1005" spans="1:45" x14ac:dyDescent="0.25">
      <c r="A1005" s="33" t="str">
        <f>$A982</f>
        <v>COL</v>
      </c>
      <c r="B1005" s="14">
        <f>B$4</f>
        <v>1</v>
      </c>
      <c r="C1005">
        <f>C$4</f>
        <v>5</v>
      </c>
      <c r="D1005" s="14">
        <f>IF((ISNUMBER(SEARCH(A1005,T1004))),1,0)</f>
        <v>0</v>
      </c>
      <c r="E1005" s="23">
        <v>1</v>
      </c>
      <c r="F1005" s="24">
        <f>B1005*C1005*D1005*E1005</f>
        <v>0</v>
      </c>
    </row>
    <row r="1006" spans="1:45" x14ac:dyDescent="0.25">
      <c r="A1006" s="29" t="str">
        <f t="shared" ref="A1006:A1020" si="85">A983</f>
        <v>LAK</v>
      </c>
      <c r="B1006" s="14">
        <f>B$5</f>
        <v>8</v>
      </c>
      <c r="C1006">
        <f>C$5</f>
        <v>0</v>
      </c>
      <c r="D1006" s="14">
        <f>IF((ISNUMBER(SEARCH(A1006,T1004))),1,0)</f>
        <v>0</v>
      </c>
      <c r="E1006" s="23">
        <v>1</v>
      </c>
      <c r="F1006" s="24">
        <f t="shared" ref="F1006:F1020" si="86">B1006*C1006*D1006*E1006</f>
        <v>0</v>
      </c>
    </row>
    <row r="1007" spans="1:45" x14ac:dyDescent="0.25">
      <c r="A1007" s="32" t="str">
        <f t="shared" si="85"/>
        <v>Dal</v>
      </c>
      <c r="B1007" s="14">
        <f>B$6</f>
        <v>2</v>
      </c>
      <c r="C1007">
        <f>C$6</f>
        <v>2</v>
      </c>
      <c r="D1007" s="14">
        <f>IF((ISNUMBER(SEARCH(A1007,T1004))),1,0)</f>
        <v>0</v>
      </c>
      <c r="E1007" s="23">
        <v>1</v>
      </c>
      <c r="F1007" s="24">
        <f t="shared" si="86"/>
        <v>0</v>
      </c>
    </row>
    <row r="1008" spans="1:45" x14ac:dyDescent="0.25">
      <c r="A1008" s="29" t="str">
        <f t="shared" si="85"/>
        <v>MIN</v>
      </c>
      <c r="B1008" s="14">
        <f>B$7</f>
        <v>3</v>
      </c>
      <c r="C1008">
        <f>C$7</f>
        <v>4</v>
      </c>
      <c r="D1008" s="14">
        <f>IF((ISNUMBER(SEARCH(A1008,T1004))),1,0)</f>
        <v>1</v>
      </c>
      <c r="E1008" s="23">
        <v>1</v>
      </c>
      <c r="F1008" s="24">
        <f t="shared" si="86"/>
        <v>12</v>
      </c>
    </row>
    <row r="1009" spans="1:6" x14ac:dyDescent="0.25">
      <c r="A1009" t="str">
        <f t="shared" si="85"/>
        <v>VGK</v>
      </c>
      <c r="B1009" s="14">
        <f>B$10</f>
        <v>4</v>
      </c>
      <c r="C1009">
        <f>C$10</f>
        <v>5</v>
      </c>
      <c r="D1009" s="14">
        <f>IF((ISNUMBER(SEARCH(A1009,T1004))),1,0)</f>
        <v>1</v>
      </c>
      <c r="E1009" s="23">
        <v>1</v>
      </c>
      <c r="F1009" s="24">
        <f t="shared" si="86"/>
        <v>20</v>
      </c>
    </row>
    <row r="1010" spans="1:6" x14ac:dyDescent="0.25">
      <c r="A1010" s="29" t="str">
        <f t="shared" si="85"/>
        <v>UTA</v>
      </c>
      <c r="B1010" s="14">
        <f>B$11</f>
        <v>6</v>
      </c>
      <c r="C1010">
        <f>C$11</f>
        <v>2</v>
      </c>
      <c r="D1010" s="14">
        <f>IF((ISNUMBER(SEARCH(A1010,T1004))),1,0)</f>
        <v>0</v>
      </c>
      <c r="E1010" s="23">
        <v>1</v>
      </c>
      <c r="F1010" s="24">
        <f t="shared" si="86"/>
        <v>0</v>
      </c>
    </row>
    <row r="1011" spans="1:6" x14ac:dyDescent="0.25">
      <c r="A1011" s="32" t="str">
        <f t="shared" si="85"/>
        <v>EDM</v>
      </c>
      <c r="B1011" s="14">
        <f>B$12</f>
        <v>5</v>
      </c>
      <c r="C1011">
        <f>C$12</f>
        <v>2</v>
      </c>
      <c r="D1011" s="14">
        <f>IF((ISNUMBER(SEARCH(A1011,T1004))),1,0)</f>
        <v>1</v>
      </c>
      <c r="E1011" s="23">
        <v>2</v>
      </c>
      <c r="F1011" s="24">
        <f t="shared" si="86"/>
        <v>20</v>
      </c>
    </row>
    <row r="1012" spans="1:6" x14ac:dyDescent="0.25">
      <c r="A1012" s="32" t="str">
        <f t="shared" si="85"/>
        <v>ANAH</v>
      </c>
      <c r="B1012" s="14">
        <f>B$13</f>
        <v>7</v>
      </c>
      <c r="C1012">
        <f>C$13</f>
        <v>4</v>
      </c>
      <c r="D1012" s="14">
        <f>IF((ISNUMBER(SEARCH(A1012,T1004))),1,0)</f>
        <v>1</v>
      </c>
      <c r="E1012" s="23">
        <v>1</v>
      </c>
      <c r="F1012" s="24">
        <f t="shared" si="86"/>
        <v>28</v>
      </c>
    </row>
    <row r="1013" spans="1:6" x14ac:dyDescent="0.25">
      <c r="A1013" s="31" t="str">
        <f t="shared" si="85"/>
        <v>BUF</v>
      </c>
      <c r="B1013" s="14">
        <f>F$4</f>
        <v>2</v>
      </c>
      <c r="C1013">
        <f>G$4</f>
        <v>4</v>
      </c>
      <c r="D1013" s="14">
        <f>IF((ISNUMBER(SEARCH(A1013,T1004))),1,0)</f>
        <v>0</v>
      </c>
      <c r="E1013" s="23">
        <v>1</v>
      </c>
      <c r="F1013" s="24">
        <f t="shared" si="86"/>
        <v>0</v>
      </c>
    </row>
    <row r="1014" spans="1:6" x14ac:dyDescent="0.25">
      <c r="A1014" s="31" t="str">
        <f t="shared" si="85"/>
        <v>BOS</v>
      </c>
      <c r="B1014" s="14">
        <f>F$5</f>
        <v>5</v>
      </c>
      <c r="C1014">
        <f>G$5</f>
        <v>2</v>
      </c>
      <c r="D1014" s="14">
        <f>IF((ISNUMBER(SEARCH(A1014,T1004))),1,0)</f>
        <v>1</v>
      </c>
      <c r="E1014" s="23">
        <v>1</v>
      </c>
      <c r="F1014" s="24">
        <f t="shared" si="86"/>
        <v>10</v>
      </c>
    </row>
    <row r="1015" spans="1:6" x14ac:dyDescent="0.25">
      <c r="A1015" s="30" t="str">
        <f t="shared" si="85"/>
        <v>TBL</v>
      </c>
      <c r="B1015" s="14">
        <f>F$6</f>
        <v>3</v>
      </c>
      <c r="C1015">
        <f>G$6</f>
        <v>3</v>
      </c>
      <c r="D1015" s="14">
        <f>IF((ISNUMBER(SEARCH(A1015,T1004))),1,0)</f>
        <v>0</v>
      </c>
      <c r="E1015" s="23">
        <v>1</v>
      </c>
      <c r="F1015" s="24">
        <f t="shared" si="86"/>
        <v>0</v>
      </c>
    </row>
    <row r="1016" spans="1:6" x14ac:dyDescent="0.25">
      <c r="A1016" s="30" t="str">
        <f t="shared" si="85"/>
        <v>MTL</v>
      </c>
      <c r="B1016" s="14">
        <f>F$7</f>
        <v>4</v>
      </c>
      <c r="C1016">
        <f>G$7</f>
        <v>4</v>
      </c>
      <c r="D1016" s="14">
        <f>IF((ISNUMBER(SEARCH(A1016,T1004))),1,0)</f>
        <v>1</v>
      </c>
      <c r="E1016" s="23">
        <v>1</v>
      </c>
      <c r="F1016" s="24">
        <f t="shared" si="86"/>
        <v>16</v>
      </c>
    </row>
    <row r="1017" spans="1:6" x14ac:dyDescent="0.25">
      <c r="A1017" s="31" t="str">
        <f t="shared" si="85"/>
        <v>CAR</v>
      </c>
      <c r="B1017" s="14">
        <f>F$10</f>
        <v>1</v>
      </c>
      <c r="C1017">
        <f>G$10</f>
        <v>6</v>
      </c>
      <c r="D1017" s="14">
        <f>IF((ISNUMBER(SEARCH(A1017,T1004))),1,0)</f>
        <v>0</v>
      </c>
      <c r="E1017" s="23">
        <v>1</v>
      </c>
      <c r="F1017" s="24">
        <f t="shared" si="86"/>
        <v>0</v>
      </c>
    </row>
    <row r="1018" spans="1:6" x14ac:dyDescent="0.25">
      <c r="A1018" s="36" t="str">
        <f t="shared" si="85"/>
        <v>OTT</v>
      </c>
      <c r="B1018" s="14">
        <f>F$11</f>
        <v>6</v>
      </c>
      <c r="C1018">
        <f>G$11</f>
        <v>0</v>
      </c>
      <c r="D1018" s="14">
        <f>IF((ISNUMBER(SEARCH(A1018,T1004))),1,0)</f>
        <v>1</v>
      </c>
      <c r="E1018" s="23">
        <v>1</v>
      </c>
      <c r="F1018" s="24">
        <f t="shared" si="86"/>
        <v>0</v>
      </c>
    </row>
    <row r="1019" spans="1:6" x14ac:dyDescent="0.25">
      <c r="A1019" s="30" t="str">
        <f t="shared" si="85"/>
        <v>PIT</v>
      </c>
      <c r="B1019" s="14">
        <f>F$12</f>
        <v>7</v>
      </c>
      <c r="C1019">
        <f>G$12</f>
        <v>2</v>
      </c>
      <c r="D1019" s="14">
        <f>IF((ISNUMBER(SEARCH(A1019,T1004))),1,0)</f>
        <v>0</v>
      </c>
      <c r="E1019" s="23">
        <v>1</v>
      </c>
      <c r="F1019" s="24">
        <f t="shared" si="86"/>
        <v>0</v>
      </c>
    </row>
    <row r="1020" spans="1:6" x14ac:dyDescent="0.25">
      <c r="A1020" t="str">
        <f t="shared" si="85"/>
        <v>PHI</v>
      </c>
      <c r="B1020" s="14">
        <f>F$13</f>
        <v>8</v>
      </c>
      <c r="C1020">
        <f>G$13</f>
        <v>4</v>
      </c>
      <c r="D1020" s="14">
        <f>IF((ISNUMBER(SEARCH(A1020,T1004))),1,0)</f>
        <v>1</v>
      </c>
      <c r="E1020" s="23">
        <v>1</v>
      </c>
      <c r="F1020" s="24">
        <f t="shared" si="86"/>
        <v>32</v>
      </c>
    </row>
    <row r="1021" spans="1:6" x14ac:dyDescent="0.25">
      <c r="C1021" t="s">
        <v>18</v>
      </c>
      <c r="D1021" s="14">
        <f>COUNTIF(D1005:D1020, 1)</f>
        <v>8</v>
      </c>
      <c r="E1021" t="s">
        <v>19</v>
      </c>
      <c r="F1021" s="24">
        <f>SUM(F1005:F1020)</f>
        <v>138</v>
      </c>
    </row>
    <row r="1022" spans="1:6" x14ac:dyDescent="0.25">
      <c r="A1022" s="1"/>
      <c r="D1022" t="s">
        <v>8</v>
      </c>
      <c r="E1022" s="14" t="s">
        <v>21</v>
      </c>
      <c r="F1022" s="2">
        <f>VLOOKUP(E1022,$I$3:$J$30,2,FALSE)</f>
        <v>6</v>
      </c>
    </row>
    <row r="1023" spans="1:6" x14ac:dyDescent="0.25">
      <c r="A1023" s="1"/>
      <c r="D1023" t="s">
        <v>9</v>
      </c>
      <c r="E1023" t="str">
        <f>S1004</f>
        <v>edmonton</v>
      </c>
      <c r="F1023" s="24">
        <v>0</v>
      </c>
    </row>
    <row r="1024" spans="1:6" ht="15.75" thickBot="1" x14ac:dyDescent="0.3">
      <c r="A1024" s="3"/>
      <c r="B1024" s="4"/>
      <c r="C1024" s="4"/>
      <c r="D1024" s="15"/>
      <c r="E1024" s="4" t="s">
        <v>6</v>
      </c>
      <c r="F1024" s="25">
        <f>SUM(F1021:F1023)</f>
        <v>144</v>
      </c>
    </row>
    <row r="1026" spans="1:45" ht="15.75" thickBot="1" x14ac:dyDescent="0.3"/>
    <row r="1027" spans="1:45" ht="45" customHeight="1" thickBot="1" x14ac:dyDescent="0.3">
      <c r="A1027" s="18" t="s">
        <v>5</v>
      </c>
      <c r="B1027" s="27" t="str">
        <f>P1027</f>
        <v>Dennis Muller</v>
      </c>
      <c r="C1027" s="19" t="s">
        <v>2</v>
      </c>
      <c r="D1027" s="20" t="s">
        <v>13</v>
      </c>
      <c r="E1027" s="21" t="s">
        <v>4</v>
      </c>
      <c r="F1027" s="22" t="s">
        <v>12</v>
      </c>
      <c r="N1027" s="48">
        <v>46133.58871527778</v>
      </c>
      <c r="O1027" s="8" t="s">
        <v>262</v>
      </c>
      <c r="P1027" s="8" t="s">
        <v>263</v>
      </c>
      <c r="Q1027" s="8" t="s">
        <v>21</v>
      </c>
      <c r="R1027" s="8" t="s">
        <v>179</v>
      </c>
      <c r="S1027" s="8" t="s">
        <v>43</v>
      </c>
      <c r="T1027" s="8" t="s">
        <v>264</v>
      </c>
      <c r="U1027" s="9" t="s">
        <v>265</v>
      </c>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row>
    <row r="1028" spans="1:45" x14ac:dyDescent="0.25">
      <c r="A1028" s="33" t="str">
        <f>$A1005</f>
        <v>COL</v>
      </c>
      <c r="B1028" s="14">
        <f>B$4</f>
        <v>1</v>
      </c>
      <c r="C1028">
        <f>C$4</f>
        <v>5</v>
      </c>
      <c r="D1028" s="14">
        <f>IF((ISNUMBER(SEARCH(A1028,T1027))),1,0)</f>
        <v>0</v>
      </c>
      <c r="E1028" s="23">
        <v>1</v>
      </c>
      <c r="F1028" s="24">
        <f>B1028*C1028*D1028*E1028</f>
        <v>0</v>
      </c>
    </row>
    <row r="1029" spans="1:45" x14ac:dyDescent="0.25">
      <c r="A1029" s="29" t="str">
        <f t="shared" ref="A1029:A1043" si="87">A1006</f>
        <v>LAK</v>
      </c>
      <c r="B1029" s="14">
        <f>B$5</f>
        <v>8</v>
      </c>
      <c r="C1029">
        <f>C$5</f>
        <v>0</v>
      </c>
      <c r="D1029" s="14">
        <f>IF((ISNUMBER(SEARCH(A1029,T1027))),1,0)</f>
        <v>0</v>
      </c>
      <c r="E1029" s="23">
        <v>1</v>
      </c>
      <c r="F1029" s="24">
        <f t="shared" ref="F1029:F1043" si="88">B1029*C1029*D1029*E1029</f>
        <v>0</v>
      </c>
    </row>
    <row r="1030" spans="1:45" x14ac:dyDescent="0.25">
      <c r="A1030" s="32" t="str">
        <f t="shared" si="87"/>
        <v>Dal</v>
      </c>
      <c r="B1030" s="14">
        <f>B$6</f>
        <v>2</v>
      </c>
      <c r="C1030">
        <f>C$6</f>
        <v>2</v>
      </c>
      <c r="D1030" s="14">
        <f>IF((ISNUMBER(SEARCH(A1030,T1027))),1,0)</f>
        <v>0</v>
      </c>
      <c r="E1030" s="23">
        <v>1</v>
      </c>
      <c r="F1030" s="24">
        <f t="shared" si="88"/>
        <v>0</v>
      </c>
    </row>
    <row r="1031" spans="1:45" x14ac:dyDescent="0.25">
      <c r="A1031" s="29" t="str">
        <f t="shared" si="87"/>
        <v>MIN</v>
      </c>
      <c r="B1031" s="14">
        <f>B$7</f>
        <v>3</v>
      </c>
      <c r="C1031">
        <f>C$7</f>
        <v>4</v>
      </c>
      <c r="D1031" s="14">
        <f>IF((ISNUMBER(SEARCH(A1031,T1027))),1,0)</f>
        <v>1</v>
      </c>
      <c r="E1031" s="23">
        <v>1</v>
      </c>
      <c r="F1031" s="24">
        <f t="shared" si="88"/>
        <v>12</v>
      </c>
    </row>
    <row r="1032" spans="1:45" x14ac:dyDescent="0.25">
      <c r="A1032" t="str">
        <f t="shared" si="87"/>
        <v>VGK</v>
      </c>
      <c r="B1032" s="14">
        <f>B$10</f>
        <v>4</v>
      </c>
      <c r="C1032">
        <f>C$10</f>
        <v>5</v>
      </c>
      <c r="D1032" s="14">
        <f>IF((ISNUMBER(SEARCH(A1032,T1027))),1,0)</f>
        <v>1</v>
      </c>
      <c r="E1032" s="23">
        <v>1</v>
      </c>
      <c r="F1032" s="24">
        <f t="shared" si="88"/>
        <v>20</v>
      </c>
    </row>
    <row r="1033" spans="1:45" x14ac:dyDescent="0.25">
      <c r="A1033" s="29" t="str">
        <f t="shared" si="87"/>
        <v>UTA</v>
      </c>
      <c r="B1033" s="14">
        <f>B$11</f>
        <v>6</v>
      </c>
      <c r="C1033">
        <f>C$11</f>
        <v>2</v>
      </c>
      <c r="D1033" s="14">
        <f>IF((ISNUMBER(SEARCH(A1033,T1027))),1,0)</f>
        <v>1</v>
      </c>
      <c r="E1033" s="23">
        <v>1</v>
      </c>
      <c r="F1033" s="24">
        <f t="shared" si="88"/>
        <v>12</v>
      </c>
    </row>
    <row r="1034" spans="1:45" x14ac:dyDescent="0.25">
      <c r="A1034" s="32" t="str">
        <f t="shared" si="87"/>
        <v>EDM</v>
      </c>
      <c r="B1034" s="14">
        <f>B$12</f>
        <v>5</v>
      </c>
      <c r="C1034">
        <f>C$12</f>
        <v>2</v>
      </c>
      <c r="D1034" s="14">
        <f>IF((ISNUMBER(SEARCH(A1034,T1027))),1,0)</f>
        <v>1</v>
      </c>
      <c r="E1034" s="23">
        <v>1</v>
      </c>
      <c r="F1034" s="24">
        <f t="shared" si="88"/>
        <v>10</v>
      </c>
    </row>
    <row r="1035" spans="1:45" x14ac:dyDescent="0.25">
      <c r="A1035" s="32" t="str">
        <f t="shared" si="87"/>
        <v>ANAH</v>
      </c>
      <c r="B1035" s="14">
        <f>B$13</f>
        <v>7</v>
      </c>
      <c r="C1035">
        <f>C$13</f>
        <v>4</v>
      </c>
      <c r="D1035" s="14">
        <f>IF((ISNUMBER(SEARCH(A1035,T1027))),1,0)</f>
        <v>0</v>
      </c>
      <c r="E1035" s="23">
        <v>1</v>
      </c>
      <c r="F1035" s="24">
        <f t="shared" si="88"/>
        <v>0</v>
      </c>
    </row>
    <row r="1036" spans="1:45" x14ac:dyDescent="0.25">
      <c r="A1036" s="31" t="str">
        <f t="shared" si="87"/>
        <v>BUF</v>
      </c>
      <c r="B1036" s="14">
        <f>F$4</f>
        <v>2</v>
      </c>
      <c r="C1036">
        <f>G$4</f>
        <v>4</v>
      </c>
      <c r="D1036" s="14">
        <f>IF((ISNUMBER(SEARCH(A1036,T1027))),1,0)</f>
        <v>0</v>
      </c>
      <c r="E1036" s="23">
        <v>1</v>
      </c>
      <c r="F1036" s="24">
        <f t="shared" si="88"/>
        <v>0</v>
      </c>
    </row>
    <row r="1037" spans="1:45" x14ac:dyDescent="0.25">
      <c r="A1037" s="31" t="str">
        <f t="shared" si="87"/>
        <v>BOS</v>
      </c>
      <c r="B1037" s="14">
        <f>F$5</f>
        <v>5</v>
      </c>
      <c r="C1037">
        <f>G$5</f>
        <v>2</v>
      </c>
      <c r="D1037" s="14">
        <f>IF((ISNUMBER(SEARCH(A1037,T1027))),1,0)</f>
        <v>1</v>
      </c>
      <c r="E1037" s="23">
        <v>1</v>
      </c>
      <c r="F1037" s="24">
        <f t="shared" si="88"/>
        <v>10</v>
      </c>
    </row>
    <row r="1038" spans="1:45" x14ac:dyDescent="0.25">
      <c r="A1038" s="30" t="str">
        <f t="shared" si="87"/>
        <v>TBL</v>
      </c>
      <c r="B1038" s="14">
        <f>F$6</f>
        <v>3</v>
      </c>
      <c r="C1038">
        <f>G$6</f>
        <v>3</v>
      </c>
      <c r="D1038" s="14">
        <f>IF((ISNUMBER(SEARCH(A1038,T1027))),1,0)</f>
        <v>1</v>
      </c>
      <c r="E1038" s="23">
        <v>1</v>
      </c>
      <c r="F1038" s="24">
        <f t="shared" si="88"/>
        <v>9</v>
      </c>
    </row>
    <row r="1039" spans="1:45" x14ac:dyDescent="0.25">
      <c r="A1039" s="30" t="str">
        <f t="shared" si="87"/>
        <v>MTL</v>
      </c>
      <c r="B1039" s="14">
        <f>F$7</f>
        <v>4</v>
      </c>
      <c r="C1039">
        <f>G$7</f>
        <v>4</v>
      </c>
      <c r="D1039" s="14">
        <f>IF((ISNUMBER(SEARCH(A1039,T1027))),1,0)</f>
        <v>0</v>
      </c>
      <c r="E1039" s="23">
        <v>1</v>
      </c>
      <c r="F1039" s="24">
        <f t="shared" si="88"/>
        <v>0</v>
      </c>
    </row>
    <row r="1040" spans="1:45" x14ac:dyDescent="0.25">
      <c r="A1040" s="31" t="str">
        <f t="shared" si="87"/>
        <v>CAR</v>
      </c>
      <c r="B1040" s="14">
        <f>F$10</f>
        <v>1</v>
      </c>
      <c r="C1040">
        <f>G$10</f>
        <v>6</v>
      </c>
      <c r="D1040" s="14">
        <f>IF((ISNUMBER(SEARCH(A1040,T1027))),1,0)</f>
        <v>0</v>
      </c>
      <c r="E1040" s="23">
        <v>1</v>
      </c>
      <c r="F1040" s="24">
        <f t="shared" si="88"/>
        <v>0</v>
      </c>
    </row>
    <row r="1041" spans="1:45" x14ac:dyDescent="0.25">
      <c r="A1041" s="36" t="str">
        <f t="shared" si="87"/>
        <v>OTT</v>
      </c>
      <c r="B1041" s="14">
        <f>F$11</f>
        <v>6</v>
      </c>
      <c r="C1041">
        <f>G$11</f>
        <v>0</v>
      </c>
      <c r="D1041" s="14">
        <f>IF((ISNUMBER(SEARCH(A1041,T1027))),1,0)</f>
        <v>1</v>
      </c>
      <c r="E1041" s="23">
        <v>1</v>
      </c>
      <c r="F1041" s="24">
        <f t="shared" si="88"/>
        <v>0</v>
      </c>
    </row>
    <row r="1042" spans="1:45" x14ac:dyDescent="0.25">
      <c r="A1042" s="30" t="str">
        <f t="shared" si="87"/>
        <v>PIT</v>
      </c>
      <c r="B1042" s="14">
        <f>F$12</f>
        <v>7</v>
      </c>
      <c r="C1042">
        <f>G$12</f>
        <v>2</v>
      </c>
      <c r="D1042" s="14">
        <f>IF((ISNUMBER(SEARCH(A1042,T1027))),1,0)</f>
        <v>0</v>
      </c>
      <c r="E1042" s="23">
        <v>1</v>
      </c>
      <c r="F1042" s="24">
        <f t="shared" si="88"/>
        <v>0</v>
      </c>
    </row>
    <row r="1043" spans="1:45" x14ac:dyDescent="0.25">
      <c r="A1043" t="str">
        <f t="shared" si="87"/>
        <v>PHI</v>
      </c>
      <c r="B1043" s="14">
        <f>F$13</f>
        <v>8</v>
      </c>
      <c r="C1043">
        <f>G$13</f>
        <v>4</v>
      </c>
      <c r="D1043" s="14">
        <f>IF((ISNUMBER(SEARCH(A1043,T1027))),1,0)</f>
        <v>1</v>
      </c>
      <c r="E1043" s="23">
        <v>2</v>
      </c>
      <c r="F1043" s="24">
        <f t="shared" si="88"/>
        <v>64</v>
      </c>
    </row>
    <row r="1044" spans="1:45" x14ac:dyDescent="0.25">
      <c r="C1044" t="s">
        <v>18</v>
      </c>
      <c r="D1044" s="14">
        <f>COUNTIF(D1028:D1043, 1)</f>
        <v>8</v>
      </c>
      <c r="E1044" t="s">
        <v>19</v>
      </c>
      <c r="F1044" s="24">
        <f>SUM(F1028:F1043)</f>
        <v>137</v>
      </c>
    </row>
    <row r="1045" spans="1:45" x14ac:dyDescent="0.25">
      <c r="A1045" s="1"/>
      <c r="D1045" t="s">
        <v>8</v>
      </c>
      <c r="E1045" s="14" t="s">
        <v>21</v>
      </c>
      <c r="F1045" s="2">
        <f>VLOOKUP(E1045,$I$3:$J$30,2,FALSE)</f>
        <v>6</v>
      </c>
    </row>
    <row r="1046" spans="1:45" x14ac:dyDescent="0.25">
      <c r="A1046" s="1"/>
      <c r="D1046" t="s">
        <v>9</v>
      </c>
      <c r="E1046" t="str">
        <f>S1027</f>
        <v>Edmonton Oilers</v>
      </c>
      <c r="F1046" s="24">
        <v>0</v>
      </c>
    </row>
    <row r="1047" spans="1:45" ht="15.75" thickBot="1" x14ac:dyDescent="0.3">
      <c r="A1047" s="3"/>
      <c r="B1047" s="4"/>
      <c r="C1047" s="4"/>
      <c r="D1047" s="15"/>
      <c r="E1047" s="4" t="s">
        <v>6</v>
      </c>
      <c r="F1047" s="25">
        <f>SUM(F1044:F1046)</f>
        <v>143</v>
      </c>
    </row>
    <row r="1049" spans="1:45" ht="15.75" thickBot="1" x14ac:dyDescent="0.3"/>
    <row r="1050" spans="1:45" ht="39.75" thickBot="1" x14ac:dyDescent="0.3">
      <c r="A1050" s="18" t="s">
        <v>5</v>
      </c>
      <c r="B1050" s="27" t="str">
        <f>P1050</f>
        <v>Troy</v>
      </c>
      <c r="C1050" s="19" t="s">
        <v>2</v>
      </c>
      <c r="D1050" s="20" t="s">
        <v>13</v>
      </c>
      <c r="E1050" s="21" t="s">
        <v>4</v>
      </c>
      <c r="F1050" s="22" t="s">
        <v>12</v>
      </c>
      <c r="N1050" s="48">
        <v>46133.589039351849</v>
      </c>
      <c r="O1050" s="7">
        <v>2268214505</v>
      </c>
      <c r="P1050" s="8" t="s">
        <v>266</v>
      </c>
      <c r="Q1050" s="8" t="s">
        <v>21</v>
      </c>
      <c r="R1050" s="8" t="s">
        <v>267</v>
      </c>
      <c r="S1050" s="8" t="s">
        <v>55</v>
      </c>
      <c r="T1050" s="9" t="s">
        <v>268</v>
      </c>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row>
    <row r="1051" spans="1:45" x14ac:dyDescent="0.25">
      <c r="A1051" s="33" t="str">
        <f>$A1028</f>
        <v>COL</v>
      </c>
      <c r="B1051" s="14">
        <f>B$4</f>
        <v>1</v>
      </c>
      <c r="C1051">
        <f>C$4</f>
        <v>5</v>
      </c>
      <c r="D1051" s="14">
        <f>IF((ISNUMBER(SEARCH(A1051,T1050))),1,0)</f>
        <v>0</v>
      </c>
      <c r="E1051" s="23">
        <v>1</v>
      </c>
      <c r="F1051" s="24">
        <f>B1051*C1051*D1051*E1051</f>
        <v>0</v>
      </c>
    </row>
    <row r="1052" spans="1:45" x14ac:dyDescent="0.25">
      <c r="A1052" s="29" t="str">
        <f t="shared" ref="A1052:A1066" si="89">A1029</f>
        <v>LAK</v>
      </c>
      <c r="B1052" s="14">
        <f>B$5</f>
        <v>8</v>
      </c>
      <c r="C1052">
        <f>C$5</f>
        <v>0</v>
      </c>
      <c r="D1052" s="14">
        <f>IF((ISNUMBER(SEARCH(A1052,T1050))),1,0)</f>
        <v>1</v>
      </c>
      <c r="E1052" s="23">
        <v>1</v>
      </c>
      <c r="F1052" s="24">
        <f t="shared" ref="F1052:F1066" si="90">B1052*C1052*D1052*E1052</f>
        <v>0</v>
      </c>
    </row>
    <row r="1053" spans="1:45" x14ac:dyDescent="0.25">
      <c r="A1053" s="32" t="str">
        <f t="shared" si="89"/>
        <v>Dal</v>
      </c>
      <c r="B1053" s="14">
        <f>B$6</f>
        <v>2</v>
      </c>
      <c r="C1053">
        <f>C$6</f>
        <v>2</v>
      </c>
      <c r="D1053" s="14">
        <f>IF((ISNUMBER(SEARCH(A1053,T1050))),1,0)</f>
        <v>0</v>
      </c>
      <c r="E1053" s="23">
        <v>1</v>
      </c>
      <c r="F1053" s="24">
        <f t="shared" si="90"/>
        <v>0</v>
      </c>
    </row>
    <row r="1054" spans="1:45" x14ac:dyDescent="0.25">
      <c r="A1054" s="29" t="str">
        <f t="shared" si="89"/>
        <v>MIN</v>
      </c>
      <c r="B1054" s="14">
        <f>B$7</f>
        <v>3</v>
      </c>
      <c r="C1054">
        <f>C$7</f>
        <v>4</v>
      </c>
      <c r="D1054" s="14">
        <f>IF((ISNUMBER(SEARCH(A1054,T1050))),1,0)</f>
        <v>1</v>
      </c>
      <c r="E1054" s="23">
        <v>1</v>
      </c>
      <c r="F1054" s="24">
        <f t="shared" si="90"/>
        <v>12</v>
      </c>
    </row>
    <row r="1055" spans="1:45" x14ac:dyDescent="0.25">
      <c r="A1055" t="str">
        <f t="shared" si="89"/>
        <v>VGK</v>
      </c>
      <c r="B1055" s="14">
        <f>B$10</f>
        <v>4</v>
      </c>
      <c r="C1055">
        <f>C$10</f>
        <v>5</v>
      </c>
      <c r="D1055" s="14">
        <f>IF((ISNUMBER(SEARCH(A1055,T1050))),1,0)</f>
        <v>1</v>
      </c>
      <c r="E1055" s="23">
        <v>2</v>
      </c>
      <c r="F1055" s="24">
        <f t="shared" si="90"/>
        <v>40</v>
      </c>
    </row>
    <row r="1056" spans="1:45" x14ac:dyDescent="0.25">
      <c r="A1056" s="29" t="str">
        <f t="shared" si="89"/>
        <v>UTA</v>
      </c>
      <c r="B1056" s="14">
        <f>B$11</f>
        <v>6</v>
      </c>
      <c r="C1056">
        <f>C$11</f>
        <v>2</v>
      </c>
      <c r="D1056" s="14">
        <f>IF((ISNUMBER(SEARCH(A1056,T1050))),1,0)</f>
        <v>0</v>
      </c>
      <c r="E1056" s="23">
        <v>1</v>
      </c>
      <c r="F1056" s="24">
        <f t="shared" si="90"/>
        <v>0</v>
      </c>
    </row>
    <row r="1057" spans="1:6" x14ac:dyDescent="0.25">
      <c r="A1057" s="32" t="str">
        <f t="shared" si="89"/>
        <v>EDM</v>
      </c>
      <c r="B1057" s="14">
        <f>B$12</f>
        <v>5</v>
      </c>
      <c r="C1057">
        <f>C$12</f>
        <v>2</v>
      </c>
      <c r="D1057" s="14">
        <f>IF((ISNUMBER(SEARCH(A1057,T1050))),1,0)</f>
        <v>1</v>
      </c>
      <c r="E1057" s="23">
        <v>1</v>
      </c>
      <c r="F1057" s="24">
        <f t="shared" si="90"/>
        <v>10</v>
      </c>
    </row>
    <row r="1058" spans="1:6" x14ac:dyDescent="0.25">
      <c r="A1058" s="32" t="str">
        <f t="shared" si="89"/>
        <v>ANAH</v>
      </c>
      <c r="B1058" s="14">
        <f>B$13</f>
        <v>7</v>
      </c>
      <c r="C1058">
        <f>C$13</f>
        <v>4</v>
      </c>
      <c r="D1058" s="14">
        <f>IF((ISNUMBER(SEARCH(A1058,T1050))),1,0)</f>
        <v>0</v>
      </c>
      <c r="E1058" s="23">
        <v>1</v>
      </c>
      <c r="F1058" s="24">
        <f t="shared" si="90"/>
        <v>0</v>
      </c>
    </row>
    <row r="1059" spans="1:6" x14ac:dyDescent="0.25">
      <c r="A1059" s="31" t="str">
        <f t="shared" si="89"/>
        <v>BUF</v>
      </c>
      <c r="B1059" s="14">
        <f>F$4</f>
        <v>2</v>
      </c>
      <c r="C1059">
        <f>G$4</f>
        <v>4</v>
      </c>
      <c r="D1059" s="14">
        <f>IF((ISNUMBER(SEARCH(A1059,T1050))),1,0)</f>
        <v>1</v>
      </c>
      <c r="E1059" s="23">
        <v>1</v>
      </c>
      <c r="F1059" s="24">
        <f t="shared" si="90"/>
        <v>8</v>
      </c>
    </row>
    <row r="1060" spans="1:6" x14ac:dyDescent="0.25">
      <c r="A1060" s="31" t="str">
        <f t="shared" si="89"/>
        <v>BOS</v>
      </c>
      <c r="B1060" s="14">
        <f>F$5</f>
        <v>5</v>
      </c>
      <c r="C1060">
        <f>G$5</f>
        <v>2</v>
      </c>
      <c r="D1060" s="14">
        <f>IF((ISNUMBER(SEARCH(A1060,T1050))),1,0)</f>
        <v>0</v>
      </c>
      <c r="E1060" s="23">
        <v>1</v>
      </c>
      <c r="F1060" s="24">
        <f t="shared" si="90"/>
        <v>0</v>
      </c>
    </row>
    <row r="1061" spans="1:6" x14ac:dyDescent="0.25">
      <c r="A1061" s="30" t="str">
        <f t="shared" si="89"/>
        <v>TBL</v>
      </c>
      <c r="B1061" s="14">
        <f>F$6</f>
        <v>3</v>
      </c>
      <c r="C1061">
        <f>G$6</f>
        <v>3</v>
      </c>
      <c r="D1061" s="14">
        <f>IF((ISNUMBER(SEARCH(A1061,T1050))),1,0)</f>
        <v>0</v>
      </c>
      <c r="E1061" s="23">
        <v>1</v>
      </c>
      <c r="F1061" s="24">
        <f t="shared" si="90"/>
        <v>0</v>
      </c>
    </row>
    <row r="1062" spans="1:6" x14ac:dyDescent="0.25">
      <c r="A1062" s="30" t="str">
        <f t="shared" si="89"/>
        <v>MTL</v>
      </c>
      <c r="B1062" s="14">
        <f>F$7</f>
        <v>4</v>
      </c>
      <c r="C1062">
        <f>G$7</f>
        <v>4</v>
      </c>
      <c r="D1062" s="14">
        <f>IF((ISNUMBER(SEARCH(A1062,T1050))),1,0)</f>
        <v>1</v>
      </c>
      <c r="E1062" s="23">
        <v>1</v>
      </c>
      <c r="F1062" s="24">
        <f t="shared" si="90"/>
        <v>16</v>
      </c>
    </row>
    <row r="1063" spans="1:6" x14ac:dyDescent="0.25">
      <c r="A1063" s="31" t="str">
        <f t="shared" si="89"/>
        <v>CAR</v>
      </c>
      <c r="B1063" s="14">
        <f>F$10</f>
        <v>1</v>
      </c>
      <c r="C1063">
        <f>G$10</f>
        <v>6</v>
      </c>
      <c r="D1063" s="14">
        <f>IF((ISNUMBER(SEARCH(A1063,T1050))),1,0)</f>
        <v>1</v>
      </c>
      <c r="E1063" s="23">
        <v>1</v>
      </c>
      <c r="F1063" s="24">
        <f t="shared" si="90"/>
        <v>6</v>
      </c>
    </row>
    <row r="1064" spans="1:6" x14ac:dyDescent="0.25">
      <c r="A1064" s="36" t="str">
        <f t="shared" si="89"/>
        <v>OTT</v>
      </c>
      <c r="B1064" s="14">
        <f>F$11</f>
        <v>6</v>
      </c>
      <c r="C1064">
        <f>G$11</f>
        <v>0</v>
      </c>
      <c r="D1064" s="14">
        <f>IF((ISNUMBER(SEARCH(A1064,T1050))),1,0)</f>
        <v>0</v>
      </c>
      <c r="E1064" s="23">
        <v>1</v>
      </c>
      <c r="F1064" s="24">
        <f t="shared" si="90"/>
        <v>0</v>
      </c>
    </row>
    <row r="1065" spans="1:6" x14ac:dyDescent="0.25">
      <c r="A1065" s="30" t="str">
        <f t="shared" si="89"/>
        <v>PIT</v>
      </c>
      <c r="B1065" s="14">
        <f>F$12</f>
        <v>7</v>
      </c>
      <c r="C1065">
        <f>G$12</f>
        <v>2</v>
      </c>
      <c r="D1065" s="14">
        <f>IF((ISNUMBER(SEARCH(A1065,T1050))),1,0)</f>
        <v>1</v>
      </c>
      <c r="E1065" s="23">
        <v>1</v>
      </c>
      <c r="F1065" s="24">
        <f t="shared" si="90"/>
        <v>14</v>
      </c>
    </row>
    <row r="1066" spans="1:6" x14ac:dyDescent="0.25">
      <c r="A1066" t="str">
        <f t="shared" si="89"/>
        <v>PHI</v>
      </c>
      <c r="B1066" s="14">
        <f>F$13</f>
        <v>8</v>
      </c>
      <c r="C1066">
        <f>G$13</f>
        <v>4</v>
      </c>
      <c r="D1066" s="14">
        <f>IF((ISNUMBER(SEARCH(A1066,T1050))),1,0)</f>
        <v>0</v>
      </c>
      <c r="E1066" s="23">
        <v>1</v>
      </c>
      <c r="F1066" s="24">
        <f t="shared" si="90"/>
        <v>0</v>
      </c>
    </row>
    <row r="1067" spans="1:6" x14ac:dyDescent="0.25">
      <c r="C1067" t="s">
        <v>18</v>
      </c>
      <c r="D1067" s="14">
        <f>COUNTIF(D1051:D1066, 1)</f>
        <v>8</v>
      </c>
      <c r="E1067" t="s">
        <v>19</v>
      </c>
      <c r="F1067" s="24">
        <f>SUM(F1051:F1066)</f>
        <v>106</v>
      </c>
    </row>
    <row r="1068" spans="1:6" x14ac:dyDescent="0.25">
      <c r="A1068" s="1"/>
      <c r="D1068" t="s">
        <v>8</v>
      </c>
      <c r="E1068" s="14" t="s">
        <v>21</v>
      </c>
      <c r="F1068" s="2">
        <f>VLOOKUP(E1068,$I$3:$J$30,2,FALSE)</f>
        <v>6</v>
      </c>
    </row>
    <row r="1069" spans="1:6" x14ac:dyDescent="0.25">
      <c r="A1069" s="1"/>
      <c r="D1069" t="s">
        <v>9</v>
      </c>
      <c r="E1069" t="str">
        <f>S1050</f>
        <v>Colorado</v>
      </c>
      <c r="F1069" s="24">
        <v>0</v>
      </c>
    </row>
    <row r="1070" spans="1:6" ht="15.75" thickBot="1" x14ac:dyDescent="0.3">
      <c r="A1070" s="3"/>
      <c r="B1070" s="4"/>
      <c r="C1070" s="4"/>
      <c r="D1070" s="15"/>
      <c r="E1070" s="4" t="s">
        <v>6</v>
      </c>
      <c r="F1070" s="25">
        <f>SUM(F1067:F1069)</f>
        <v>112</v>
      </c>
    </row>
    <row r="1072" spans="1:6" ht="15.75" thickBot="1" x14ac:dyDescent="0.3"/>
    <row r="1073" spans="1:45" ht="30" customHeight="1" thickBot="1" x14ac:dyDescent="0.3">
      <c r="A1073" s="18" t="s">
        <v>5</v>
      </c>
      <c r="B1073" s="27" t="str">
        <f>P1073</f>
        <v>Stephen Blazerton</v>
      </c>
      <c r="C1073" s="19" t="s">
        <v>2</v>
      </c>
      <c r="D1073" s="20" t="s">
        <v>13</v>
      </c>
      <c r="E1073" s="21" t="s">
        <v>4</v>
      </c>
      <c r="F1073" s="22" t="s">
        <v>12</v>
      </c>
      <c r="N1073" s="67">
        <v>46133.592592592591</v>
      </c>
      <c r="O1073" s="68" t="s">
        <v>62</v>
      </c>
      <c r="P1073" s="68" t="s">
        <v>269</v>
      </c>
      <c r="Q1073" s="68" t="s">
        <v>272</v>
      </c>
      <c r="R1073" s="68" t="s">
        <v>46</v>
      </c>
      <c r="S1073" s="68" t="s">
        <v>55</v>
      </c>
      <c r="T1073" s="68" t="s">
        <v>270</v>
      </c>
      <c r="U1073" s="68" t="s">
        <v>271</v>
      </c>
      <c r="V1073" s="68"/>
      <c r="W1073" s="68"/>
      <c r="X1073" s="68"/>
      <c r="Y1073" s="68"/>
      <c r="Z1073" s="68"/>
      <c r="AA1073" s="68"/>
      <c r="AB1073" s="68"/>
      <c r="AC1073" s="68"/>
      <c r="AD1073" s="68"/>
      <c r="AE1073" s="68"/>
      <c r="AF1073" s="68"/>
      <c r="AG1073" s="68"/>
      <c r="AH1073" s="68"/>
      <c r="AI1073" s="68"/>
      <c r="AJ1073" s="68"/>
      <c r="AK1073" s="68"/>
      <c r="AL1073" s="68"/>
      <c r="AM1073" s="68"/>
      <c r="AN1073" s="68"/>
      <c r="AO1073" s="68"/>
      <c r="AP1073" s="68"/>
      <c r="AQ1073" s="68"/>
      <c r="AR1073" s="68"/>
      <c r="AS1073" s="68"/>
    </row>
    <row r="1074" spans="1:45" x14ac:dyDescent="0.25">
      <c r="A1074" s="33" t="str">
        <f>$A1051</f>
        <v>COL</v>
      </c>
      <c r="B1074" s="14">
        <f>B$4</f>
        <v>1</v>
      </c>
      <c r="C1074">
        <f>C$4</f>
        <v>5</v>
      </c>
      <c r="D1074" s="14">
        <f>IF((ISNUMBER(SEARCH(A1074,T1073))),1,0)</f>
        <v>0</v>
      </c>
      <c r="E1074" s="23">
        <v>1</v>
      </c>
      <c r="F1074" s="24">
        <f>B1074*C1074*D1074*E1074</f>
        <v>0</v>
      </c>
    </row>
    <row r="1075" spans="1:45" x14ac:dyDescent="0.25">
      <c r="A1075" s="29" t="str">
        <f t="shared" ref="A1075:A1089" si="91">A1052</f>
        <v>LAK</v>
      </c>
      <c r="B1075" s="14">
        <f>B$5</f>
        <v>8</v>
      </c>
      <c r="C1075">
        <f>C$5</f>
        <v>0</v>
      </c>
      <c r="D1075" s="14">
        <f>IF((ISNUMBER(SEARCH(A1075,T1073))),1,0)</f>
        <v>0</v>
      </c>
      <c r="E1075" s="23">
        <v>1</v>
      </c>
      <c r="F1075" s="24">
        <f t="shared" ref="F1075:F1089" si="92">B1075*C1075*D1075*E1075</f>
        <v>0</v>
      </c>
    </row>
    <row r="1076" spans="1:45" x14ac:dyDescent="0.25">
      <c r="A1076" s="32" t="str">
        <f t="shared" si="91"/>
        <v>Dal</v>
      </c>
      <c r="B1076" s="14">
        <f>B$6</f>
        <v>2</v>
      </c>
      <c r="C1076">
        <f>C$6</f>
        <v>2</v>
      </c>
      <c r="D1076" s="14">
        <f>IF((ISNUMBER(SEARCH(A1076,T1073))),1,0)</f>
        <v>0</v>
      </c>
      <c r="E1076" s="23">
        <v>1</v>
      </c>
      <c r="F1076" s="24">
        <f t="shared" si="92"/>
        <v>0</v>
      </c>
    </row>
    <row r="1077" spans="1:45" x14ac:dyDescent="0.25">
      <c r="A1077" s="29" t="str">
        <f t="shared" si="91"/>
        <v>MIN</v>
      </c>
      <c r="B1077" s="14">
        <f>B$7</f>
        <v>3</v>
      </c>
      <c r="C1077">
        <f>C$7</f>
        <v>4</v>
      </c>
      <c r="D1077" s="14">
        <f>IF((ISNUMBER(SEARCH(A1077,T1073))),1,0)</f>
        <v>1</v>
      </c>
      <c r="E1077" s="23">
        <v>1</v>
      </c>
      <c r="F1077" s="24">
        <f t="shared" si="92"/>
        <v>12</v>
      </c>
    </row>
    <row r="1078" spans="1:45" x14ac:dyDescent="0.25">
      <c r="A1078" t="str">
        <f t="shared" si="91"/>
        <v>VGK</v>
      </c>
      <c r="B1078" s="14">
        <f>B$10</f>
        <v>4</v>
      </c>
      <c r="C1078">
        <f>C$10</f>
        <v>5</v>
      </c>
      <c r="D1078" s="14">
        <f>IF((ISNUMBER(SEARCH(A1078,T1073))),1,0)</f>
        <v>1</v>
      </c>
      <c r="E1078" s="23">
        <v>2</v>
      </c>
      <c r="F1078" s="24">
        <f t="shared" si="92"/>
        <v>40</v>
      </c>
    </row>
    <row r="1079" spans="1:45" x14ac:dyDescent="0.25">
      <c r="A1079" s="29" t="str">
        <f t="shared" si="91"/>
        <v>UTA</v>
      </c>
      <c r="B1079" s="14">
        <f>B$11</f>
        <v>6</v>
      </c>
      <c r="C1079">
        <f>C$11</f>
        <v>2</v>
      </c>
      <c r="D1079" s="14">
        <f>IF((ISNUMBER(SEARCH(A1079,T1073))),1,0)</f>
        <v>0</v>
      </c>
      <c r="E1079" s="23">
        <v>1</v>
      </c>
      <c r="F1079" s="24">
        <f t="shared" si="92"/>
        <v>0</v>
      </c>
    </row>
    <row r="1080" spans="1:45" x14ac:dyDescent="0.25">
      <c r="A1080" s="32" t="str">
        <f t="shared" si="91"/>
        <v>EDM</v>
      </c>
      <c r="B1080" s="14">
        <f>B$12</f>
        <v>5</v>
      </c>
      <c r="C1080">
        <f>C$12</f>
        <v>2</v>
      </c>
      <c r="D1080" s="14">
        <f>IF((ISNUMBER(SEARCH(A1080,T1073))),1,0)</f>
        <v>1</v>
      </c>
      <c r="E1080" s="23">
        <v>1</v>
      </c>
      <c r="F1080" s="24">
        <f t="shared" si="92"/>
        <v>10</v>
      </c>
    </row>
    <row r="1081" spans="1:45" x14ac:dyDescent="0.25">
      <c r="A1081" s="32" t="str">
        <f t="shared" si="91"/>
        <v>ANAH</v>
      </c>
      <c r="B1081" s="14">
        <f>B$13</f>
        <v>7</v>
      </c>
      <c r="C1081">
        <f>C$13</f>
        <v>4</v>
      </c>
      <c r="D1081" s="14">
        <f>IF((ISNUMBER(SEARCH(A1081,T1073))),1,0)</f>
        <v>0</v>
      </c>
      <c r="E1081" s="23">
        <v>1</v>
      </c>
      <c r="F1081" s="24">
        <f t="shared" si="92"/>
        <v>0</v>
      </c>
    </row>
    <row r="1082" spans="1:45" x14ac:dyDescent="0.25">
      <c r="A1082" s="31" t="str">
        <f t="shared" si="91"/>
        <v>BUF</v>
      </c>
      <c r="B1082" s="14">
        <f>F$4</f>
        <v>2</v>
      </c>
      <c r="C1082">
        <f>G$4</f>
        <v>4</v>
      </c>
      <c r="D1082" s="14">
        <f>IF((ISNUMBER(SEARCH(A1082,T1073))),1,0)</f>
        <v>0</v>
      </c>
      <c r="E1082" s="23">
        <v>1</v>
      </c>
      <c r="F1082" s="24">
        <f t="shared" si="92"/>
        <v>0</v>
      </c>
    </row>
    <row r="1083" spans="1:45" x14ac:dyDescent="0.25">
      <c r="A1083" s="31" t="str">
        <f t="shared" si="91"/>
        <v>BOS</v>
      </c>
      <c r="B1083" s="14">
        <f>F$5</f>
        <v>5</v>
      </c>
      <c r="C1083">
        <f>G$5</f>
        <v>2</v>
      </c>
      <c r="D1083" s="14">
        <f>IF((ISNUMBER(SEARCH(A1083,T1073))),1,0)</f>
        <v>1</v>
      </c>
      <c r="E1083" s="23">
        <v>1</v>
      </c>
      <c r="F1083" s="24">
        <f t="shared" si="92"/>
        <v>10</v>
      </c>
    </row>
    <row r="1084" spans="1:45" x14ac:dyDescent="0.25">
      <c r="A1084" s="30" t="str">
        <f t="shared" si="91"/>
        <v>TBL</v>
      </c>
      <c r="B1084" s="14">
        <f>F$6</f>
        <v>3</v>
      </c>
      <c r="C1084">
        <f>G$6</f>
        <v>3</v>
      </c>
      <c r="D1084" s="14">
        <f>IF((ISNUMBER(SEARCH(A1084,T1073))),1,0)</f>
        <v>0</v>
      </c>
      <c r="E1084" s="23">
        <v>1</v>
      </c>
      <c r="F1084" s="24">
        <f t="shared" si="92"/>
        <v>0</v>
      </c>
    </row>
    <row r="1085" spans="1:45" x14ac:dyDescent="0.25">
      <c r="A1085" s="30" t="str">
        <f t="shared" si="91"/>
        <v>MTL</v>
      </c>
      <c r="B1085" s="14">
        <f>F$7</f>
        <v>4</v>
      </c>
      <c r="C1085">
        <f>G$7</f>
        <v>4</v>
      </c>
      <c r="D1085" s="14">
        <f>IF((ISNUMBER(SEARCH(A1085,T1073))),1,0)</f>
        <v>1</v>
      </c>
      <c r="E1085" s="23">
        <v>1</v>
      </c>
      <c r="F1085" s="24">
        <f t="shared" si="92"/>
        <v>16</v>
      </c>
    </row>
    <row r="1086" spans="1:45" x14ac:dyDescent="0.25">
      <c r="A1086" s="31" t="str">
        <f t="shared" si="91"/>
        <v>CAR</v>
      </c>
      <c r="B1086" s="14">
        <f>F$10</f>
        <v>1</v>
      </c>
      <c r="C1086">
        <f>G$10</f>
        <v>6</v>
      </c>
      <c r="D1086" s="14">
        <f>IF((ISNUMBER(SEARCH(A1086,T1073))),1,0)</f>
        <v>0</v>
      </c>
      <c r="E1086" s="23">
        <v>1</v>
      </c>
      <c r="F1086" s="24">
        <f t="shared" si="92"/>
        <v>0</v>
      </c>
    </row>
    <row r="1087" spans="1:45" x14ac:dyDescent="0.25">
      <c r="A1087" s="36" t="str">
        <f t="shared" si="91"/>
        <v>OTT</v>
      </c>
      <c r="B1087" s="14">
        <f>F$11</f>
        <v>6</v>
      </c>
      <c r="C1087">
        <f>G$11</f>
        <v>0</v>
      </c>
      <c r="D1087" s="14">
        <f>IF((ISNUMBER(SEARCH(A1087,T1073))),1,0)</f>
        <v>1</v>
      </c>
      <c r="E1087" s="23">
        <v>1</v>
      </c>
      <c r="F1087" s="24">
        <f t="shared" si="92"/>
        <v>0</v>
      </c>
    </row>
    <row r="1088" spans="1:45" x14ac:dyDescent="0.25">
      <c r="A1088" s="30" t="str">
        <f t="shared" si="91"/>
        <v>PIT</v>
      </c>
      <c r="B1088" s="14">
        <f>F$12</f>
        <v>7</v>
      </c>
      <c r="C1088">
        <f>G$12</f>
        <v>2</v>
      </c>
      <c r="D1088" s="14">
        <f>IF((ISNUMBER(SEARCH(A1088,T1073))),1,0)</f>
        <v>1</v>
      </c>
      <c r="E1088" s="23">
        <v>1</v>
      </c>
      <c r="F1088" s="24">
        <f t="shared" si="92"/>
        <v>14</v>
      </c>
    </row>
    <row r="1089" spans="1:45" x14ac:dyDescent="0.25">
      <c r="A1089" t="str">
        <f t="shared" si="91"/>
        <v>PHI</v>
      </c>
      <c r="B1089" s="14">
        <f>F$13</f>
        <v>8</v>
      </c>
      <c r="C1089">
        <f>G$13</f>
        <v>4</v>
      </c>
      <c r="D1089" s="14">
        <f>IF((ISNUMBER(SEARCH(A1089,T1073))),1,0)</f>
        <v>1</v>
      </c>
      <c r="E1089" s="23">
        <v>1</v>
      </c>
      <c r="F1089" s="24">
        <f t="shared" si="92"/>
        <v>32</v>
      </c>
    </row>
    <row r="1090" spans="1:45" x14ac:dyDescent="0.25">
      <c r="C1090" t="s">
        <v>18</v>
      </c>
      <c r="D1090" s="14">
        <f>COUNTIF(D1074:D1089, 1)</f>
        <v>8</v>
      </c>
      <c r="E1090" t="s">
        <v>19</v>
      </c>
      <c r="F1090" s="24">
        <f>SUM(F1074:F1089)</f>
        <v>134</v>
      </c>
    </row>
    <row r="1091" spans="1:45" x14ac:dyDescent="0.25">
      <c r="A1091" s="1"/>
      <c r="D1091" t="s">
        <v>8</v>
      </c>
      <c r="E1091" s="14" t="s">
        <v>21</v>
      </c>
      <c r="F1091" s="2">
        <f>VLOOKUP(E1091,$I$3:$J$30,2,FALSE)</f>
        <v>6</v>
      </c>
    </row>
    <row r="1092" spans="1:45" x14ac:dyDescent="0.25">
      <c r="A1092" s="1"/>
      <c r="D1092" t="s">
        <v>9</v>
      </c>
      <c r="E1092" t="str">
        <f>S1073</f>
        <v>Colorado</v>
      </c>
      <c r="F1092" s="24">
        <v>0</v>
      </c>
    </row>
    <row r="1093" spans="1:45" ht="15.75" thickBot="1" x14ac:dyDescent="0.3">
      <c r="A1093" s="3"/>
      <c r="B1093" s="4"/>
      <c r="C1093" s="4"/>
      <c r="D1093" s="15"/>
      <c r="E1093" s="4" t="s">
        <v>6</v>
      </c>
      <c r="F1093" s="25">
        <f>SUM(F1090:F1092)</f>
        <v>140</v>
      </c>
    </row>
    <row r="1095" spans="1:45" ht="15.75" thickBot="1" x14ac:dyDescent="0.3"/>
    <row r="1096" spans="1:45" ht="27" thickBot="1" x14ac:dyDescent="0.3">
      <c r="A1096" s="18" t="s">
        <v>5</v>
      </c>
      <c r="B1096" s="27" t="str">
        <f>P1096</f>
        <v>The 3 Pups</v>
      </c>
      <c r="C1096" s="19" t="s">
        <v>2</v>
      </c>
      <c r="D1096" s="20" t="s">
        <v>13</v>
      </c>
      <c r="E1096" s="21" t="s">
        <v>4</v>
      </c>
      <c r="F1096" s="22" t="s">
        <v>12</v>
      </c>
      <c r="N1096" s="48">
        <v>46133.797835648147</v>
      </c>
      <c r="O1096" s="8" t="s">
        <v>49</v>
      </c>
      <c r="P1096" s="8" t="s">
        <v>273</v>
      </c>
      <c r="Q1096" s="8" t="s">
        <v>27</v>
      </c>
      <c r="R1096" s="8" t="s">
        <v>51</v>
      </c>
      <c r="S1096" s="8" t="s">
        <v>55</v>
      </c>
      <c r="T1096" s="9" t="s">
        <v>274</v>
      </c>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row>
    <row r="1097" spans="1:45" x14ac:dyDescent="0.25">
      <c r="A1097" s="33" t="str">
        <f>$A1074</f>
        <v>COL</v>
      </c>
      <c r="B1097" s="14">
        <f>B$4</f>
        <v>1</v>
      </c>
      <c r="C1097">
        <f>C$4</f>
        <v>5</v>
      </c>
      <c r="D1097" s="14">
        <f>IF((ISNUMBER(SEARCH(A1097,T1096))),1,0)</f>
        <v>1</v>
      </c>
      <c r="E1097" s="23">
        <v>1</v>
      </c>
      <c r="F1097" s="24">
        <f>B1097*C1097*D1097*E1097</f>
        <v>5</v>
      </c>
    </row>
    <row r="1098" spans="1:45" x14ac:dyDescent="0.25">
      <c r="A1098" s="29" t="str">
        <f t="shared" ref="A1098:A1112" si="93">A1075</f>
        <v>LAK</v>
      </c>
      <c r="B1098" s="14">
        <f>B$5</f>
        <v>8</v>
      </c>
      <c r="C1098">
        <f>C$5</f>
        <v>0</v>
      </c>
      <c r="D1098" s="14">
        <f>IF((ISNUMBER(SEARCH(A1098,T1096))),1,0)</f>
        <v>0</v>
      </c>
      <c r="E1098" s="23">
        <v>1</v>
      </c>
      <c r="F1098" s="24">
        <f t="shared" ref="F1098:F1112" si="94">B1098*C1098*D1098*E1098</f>
        <v>0</v>
      </c>
    </row>
    <row r="1099" spans="1:45" x14ac:dyDescent="0.25">
      <c r="A1099" s="32" t="str">
        <f t="shared" si="93"/>
        <v>Dal</v>
      </c>
      <c r="B1099" s="14">
        <f>B$6</f>
        <v>2</v>
      </c>
      <c r="C1099">
        <f>C$6</f>
        <v>2</v>
      </c>
      <c r="D1099" s="14">
        <f>IF((ISNUMBER(SEARCH(A1099,T1096))),1,0)</f>
        <v>1</v>
      </c>
      <c r="E1099" s="23">
        <v>1</v>
      </c>
      <c r="F1099" s="24">
        <f t="shared" si="94"/>
        <v>4</v>
      </c>
    </row>
    <row r="1100" spans="1:45" x14ac:dyDescent="0.25">
      <c r="A1100" s="29" t="str">
        <f t="shared" si="93"/>
        <v>MIN</v>
      </c>
      <c r="B1100" s="14">
        <f>B$7</f>
        <v>3</v>
      </c>
      <c r="C1100">
        <f>C$7</f>
        <v>4</v>
      </c>
      <c r="D1100" s="14">
        <f>IF((ISNUMBER(SEARCH(A1100,T1096))),1,0)</f>
        <v>0</v>
      </c>
      <c r="E1100" s="23">
        <v>1</v>
      </c>
      <c r="F1100" s="24">
        <f t="shared" si="94"/>
        <v>0</v>
      </c>
    </row>
    <row r="1101" spans="1:45" x14ac:dyDescent="0.25">
      <c r="A1101" t="str">
        <f t="shared" si="93"/>
        <v>VGK</v>
      </c>
      <c r="B1101" s="14">
        <f>B$10</f>
        <v>4</v>
      </c>
      <c r="C1101">
        <f>C$10</f>
        <v>5</v>
      </c>
      <c r="D1101" s="14">
        <f>IF((ISNUMBER(SEARCH(A1101,T1096))),1,0)</f>
        <v>1</v>
      </c>
      <c r="E1101" s="23">
        <v>1</v>
      </c>
      <c r="F1101" s="24">
        <f t="shared" si="94"/>
        <v>20</v>
      </c>
    </row>
    <row r="1102" spans="1:45" x14ac:dyDescent="0.25">
      <c r="A1102" s="29" t="str">
        <f t="shared" si="93"/>
        <v>UTA</v>
      </c>
      <c r="B1102" s="14">
        <f>B$11</f>
        <v>6</v>
      </c>
      <c r="C1102">
        <f>C$11</f>
        <v>2</v>
      </c>
      <c r="D1102" s="14">
        <f>IF((ISNUMBER(SEARCH(A1102,T1096))),1,0)</f>
        <v>0</v>
      </c>
      <c r="E1102" s="23">
        <v>1</v>
      </c>
      <c r="F1102" s="24">
        <f t="shared" si="94"/>
        <v>0</v>
      </c>
    </row>
    <row r="1103" spans="1:45" x14ac:dyDescent="0.25">
      <c r="A1103" s="32" t="str">
        <f t="shared" si="93"/>
        <v>EDM</v>
      </c>
      <c r="B1103" s="14">
        <f>B$12</f>
        <v>5</v>
      </c>
      <c r="C1103">
        <f>C$12</f>
        <v>2</v>
      </c>
      <c r="D1103" s="14">
        <f>IF((ISNUMBER(SEARCH(A1103,T1096))),1,0)</f>
        <v>1</v>
      </c>
      <c r="E1103" s="23">
        <v>2</v>
      </c>
      <c r="F1103" s="24">
        <f t="shared" si="94"/>
        <v>20</v>
      </c>
    </row>
    <row r="1104" spans="1:45" x14ac:dyDescent="0.25">
      <c r="A1104" s="32" t="str">
        <f t="shared" si="93"/>
        <v>ANAH</v>
      </c>
      <c r="B1104" s="14">
        <f>B$13</f>
        <v>7</v>
      </c>
      <c r="C1104">
        <f>C$13</f>
        <v>4</v>
      </c>
      <c r="D1104" s="14">
        <f>IF((ISNUMBER(SEARCH(A1104,T1096))),1,0)</f>
        <v>0</v>
      </c>
      <c r="E1104" s="23">
        <v>1</v>
      </c>
      <c r="F1104" s="24">
        <f t="shared" si="94"/>
        <v>0</v>
      </c>
    </row>
    <row r="1105" spans="1:45" x14ac:dyDescent="0.25">
      <c r="A1105" s="31" t="str">
        <f t="shared" si="93"/>
        <v>BUF</v>
      </c>
      <c r="B1105" s="14">
        <f>F$4</f>
        <v>2</v>
      </c>
      <c r="C1105">
        <f>G$4</f>
        <v>4</v>
      </c>
      <c r="D1105" s="14">
        <f>IF((ISNUMBER(SEARCH(A1105,T1096))),1,0)</f>
        <v>1</v>
      </c>
      <c r="E1105" s="23">
        <v>1</v>
      </c>
      <c r="F1105" s="24">
        <f t="shared" si="94"/>
        <v>8</v>
      </c>
    </row>
    <row r="1106" spans="1:45" x14ac:dyDescent="0.25">
      <c r="A1106" s="31" t="str">
        <f t="shared" si="93"/>
        <v>BOS</v>
      </c>
      <c r="B1106" s="14">
        <f>F$5</f>
        <v>5</v>
      </c>
      <c r="C1106">
        <f>G$5</f>
        <v>2</v>
      </c>
      <c r="D1106" s="14">
        <f>IF((ISNUMBER(SEARCH(A1106,T1096))),1,0)</f>
        <v>0</v>
      </c>
      <c r="E1106" s="23">
        <v>1</v>
      </c>
      <c r="F1106" s="24">
        <f t="shared" si="94"/>
        <v>0</v>
      </c>
    </row>
    <row r="1107" spans="1:45" x14ac:dyDescent="0.25">
      <c r="A1107" s="30" t="str">
        <f t="shared" si="93"/>
        <v>TBL</v>
      </c>
      <c r="B1107" s="14">
        <f>F$6</f>
        <v>3</v>
      </c>
      <c r="C1107">
        <f>G$6</f>
        <v>3</v>
      </c>
      <c r="D1107" s="14">
        <f>IF((ISNUMBER(SEARCH(A1107,T1096))),1,0)</f>
        <v>0</v>
      </c>
      <c r="E1107" s="23">
        <v>1</v>
      </c>
      <c r="F1107" s="24">
        <f t="shared" si="94"/>
        <v>0</v>
      </c>
    </row>
    <row r="1108" spans="1:45" x14ac:dyDescent="0.25">
      <c r="A1108" s="30" t="str">
        <f t="shared" si="93"/>
        <v>MTL</v>
      </c>
      <c r="B1108" s="14">
        <f>F$7</f>
        <v>4</v>
      </c>
      <c r="C1108">
        <f>G$7</f>
        <v>4</v>
      </c>
      <c r="D1108" s="14">
        <f>IF((ISNUMBER(SEARCH(A1108,T1096))),1,0)</f>
        <v>1</v>
      </c>
      <c r="E1108" s="23">
        <v>1</v>
      </c>
      <c r="F1108" s="24">
        <f t="shared" si="94"/>
        <v>16</v>
      </c>
    </row>
    <row r="1109" spans="1:45" x14ac:dyDescent="0.25">
      <c r="A1109" s="31" t="str">
        <f t="shared" si="93"/>
        <v>CAR</v>
      </c>
      <c r="B1109" s="14">
        <f>F$10</f>
        <v>1</v>
      </c>
      <c r="C1109">
        <f>G$10</f>
        <v>6</v>
      </c>
      <c r="D1109" s="14">
        <f>IF((ISNUMBER(SEARCH(A1109,T1096))),1,0)</f>
        <v>1</v>
      </c>
      <c r="E1109" s="23">
        <v>1</v>
      </c>
      <c r="F1109" s="24">
        <f t="shared" si="94"/>
        <v>6</v>
      </c>
    </row>
    <row r="1110" spans="1:45" x14ac:dyDescent="0.25">
      <c r="A1110" s="36" t="str">
        <f t="shared" si="93"/>
        <v>OTT</v>
      </c>
      <c r="B1110" s="14">
        <f>F$11</f>
        <v>6</v>
      </c>
      <c r="C1110">
        <f>G$11</f>
        <v>0</v>
      </c>
      <c r="D1110" s="14">
        <f>IF((ISNUMBER(SEARCH(A1110,T1096))),1,0)</f>
        <v>0</v>
      </c>
      <c r="E1110" s="23">
        <v>1</v>
      </c>
      <c r="F1110" s="24">
        <f t="shared" si="94"/>
        <v>0</v>
      </c>
    </row>
    <row r="1111" spans="1:45" x14ac:dyDescent="0.25">
      <c r="A1111" s="30" t="str">
        <f t="shared" si="93"/>
        <v>PIT</v>
      </c>
      <c r="B1111" s="14">
        <f>F$12</f>
        <v>7</v>
      </c>
      <c r="C1111">
        <f>G$12</f>
        <v>2</v>
      </c>
      <c r="D1111" s="14">
        <f>IF((ISNUMBER(SEARCH(A1111,T1096))),1,0)</f>
        <v>0</v>
      </c>
      <c r="E1111" s="23">
        <v>1</v>
      </c>
      <c r="F1111" s="24">
        <f t="shared" si="94"/>
        <v>0</v>
      </c>
    </row>
    <row r="1112" spans="1:45" x14ac:dyDescent="0.25">
      <c r="A1112" t="str">
        <f t="shared" si="93"/>
        <v>PHI</v>
      </c>
      <c r="B1112" s="14">
        <f>F$13</f>
        <v>8</v>
      </c>
      <c r="C1112">
        <f>G$13</f>
        <v>4</v>
      </c>
      <c r="D1112" s="14">
        <f>IF((ISNUMBER(SEARCH(A1112,T1096))),1,0)</f>
        <v>1</v>
      </c>
      <c r="E1112" s="23">
        <v>1</v>
      </c>
      <c r="F1112" s="24">
        <f t="shared" si="94"/>
        <v>32</v>
      </c>
    </row>
    <row r="1113" spans="1:45" x14ac:dyDescent="0.25">
      <c r="C1113" t="s">
        <v>18</v>
      </c>
      <c r="D1113" s="14">
        <f>COUNTIF(D1097:D1112, 1)</f>
        <v>8</v>
      </c>
      <c r="E1113" t="s">
        <v>19</v>
      </c>
      <c r="F1113" s="24">
        <f>SUM(F1097:F1112)</f>
        <v>111</v>
      </c>
    </row>
    <row r="1114" spans="1:45" x14ac:dyDescent="0.25">
      <c r="A1114" s="1"/>
      <c r="D1114" t="s">
        <v>8</v>
      </c>
      <c r="E1114" s="14" t="s">
        <v>27</v>
      </c>
      <c r="F1114" s="2">
        <f>VLOOKUP(E1114,$I$3:$J$30,2,FALSE)</f>
        <v>10</v>
      </c>
    </row>
    <row r="1115" spans="1:45" x14ac:dyDescent="0.25">
      <c r="A1115" s="1"/>
      <c r="D1115" t="s">
        <v>9</v>
      </c>
      <c r="E1115" t="str">
        <f>S1096</f>
        <v>Colorado</v>
      </c>
      <c r="F1115" s="24">
        <v>0</v>
      </c>
    </row>
    <row r="1116" spans="1:45" ht="15.75" thickBot="1" x14ac:dyDescent="0.3">
      <c r="A1116" s="3"/>
      <c r="B1116" s="4"/>
      <c r="C1116" s="4"/>
      <c r="D1116" s="15"/>
      <c r="E1116" s="4" t="s">
        <v>6</v>
      </c>
      <c r="F1116" s="25">
        <f>SUM(F1113:F1115)</f>
        <v>121</v>
      </c>
    </row>
    <row r="1118" spans="1:45" ht="15.75" thickBot="1" x14ac:dyDescent="0.3"/>
    <row r="1119" spans="1:45" ht="27" thickBot="1" x14ac:dyDescent="0.3">
      <c r="A1119" s="18" t="s">
        <v>5</v>
      </c>
      <c r="B1119" s="27" t="str">
        <f>P1119</f>
        <v>Alexis Jodoin</v>
      </c>
      <c r="C1119" s="19" t="s">
        <v>2</v>
      </c>
      <c r="D1119" s="20" t="s">
        <v>13</v>
      </c>
      <c r="E1119" s="21" t="s">
        <v>4</v>
      </c>
      <c r="F1119" s="22" t="s">
        <v>12</v>
      </c>
      <c r="N1119" s="48">
        <v>46133.674143518518</v>
      </c>
      <c r="O1119" s="8" t="s">
        <v>275</v>
      </c>
      <c r="P1119" s="8" t="s">
        <v>276</v>
      </c>
      <c r="Q1119" s="8" t="s">
        <v>277</v>
      </c>
      <c r="R1119" s="8" t="s">
        <v>278</v>
      </c>
      <c r="S1119" s="8" t="s">
        <v>152</v>
      </c>
      <c r="T1119" s="9" t="s">
        <v>279</v>
      </c>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row>
    <row r="1120" spans="1:45" x14ac:dyDescent="0.25">
      <c r="A1120" s="33" t="str">
        <f>$A1097</f>
        <v>COL</v>
      </c>
      <c r="B1120" s="14">
        <f>B$4</f>
        <v>1</v>
      </c>
      <c r="C1120">
        <f>C$4</f>
        <v>5</v>
      </c>
      <c r="D1120" s="14">
        <f>IF((ISNUMBER(SEARCH(A1120,T1119))),1,0)</f>
        <v>1</v>
      </c>
      <c r="E1120" s="23">
        <v>1</v>
      </c>
      <c r="F1120" s="24">
        <f>B1120*C1120*D1120*E1120</f>
        <v>5</v>
      </c>
    </row>
    <row r="1121" spans="1:6" x14ac:dyDescent="0.25">
      <c r="A1121" s="29" t="str">
        <f t="shared" ref="A1121:A1135" si="95">A1098</f>
        <v>LAK</v>
      </c>
      <c r="B1121" s="14">
        <f>B$5</f>
        <v>8</v>
      </c>
      <c r="C1121">
        <f>C$5</f>
        <v>0</v>
      </c>
      <c r="D1121" s="14">
        <f>IF((ISNUMBER(SEARCH(A1121,T1119))),1,0)</f>
        <v>1</v>
      </c>
      <c r="E1121" s="23">
        <v>1</v>
      </c>
      <c r="F1121" s="24">
        <f t="shared" ref="F1121:F1135" si="96">B1121*C1121*D1121*E1121</f>
        <v>0</v>
      </c>
    </row>
    <row r="1122" spans="1:6" x14ac:dyDescent="0.25">
      <c r="A1122" s="32" t="str">
        <f t="shared" si="95"/>
        <v>Dal</v>
      </c>
      <c r="B1122" s="14">
        <f>B$6</f>
        <v>2</v>
      </c>
      <c r="C1122">
        <f>C$6</f>
        <v>2</v>
      </c>
      <c r="D1122" s="14">
        <f>IF((ISNUMBER(SEARCH(A1122,T1119))),1,0)</f>
        <v>0</v>
      </c>
      <c r="E1122" s="23">
        <v>1</v>
      </c>
      <c r="F1122" s="24">
        <f t="shared" si="96"/>
        <v>0</v>
      </c>
    </row>
    <row r="1123" spans="1:6" x14ac:dyDescent="0.25">
      <c r="A1123" s="29" t="str">
        <f t="shared" si="95"/>
        <v>MIN</v>
      </c>
      <c r="B1123" s="14">
        <f>B$7</f>
        <v>3</v>
      </c>
      <c r="C1123">
        <f>C$7</f>
        <v>4</v>
      </c>
      <c r="D1123" s="14">
        <f>IF((ISNUMBER(SEARCH(A1123,T1119))),1,0)</f>
        <v>0</v>
      </c>
      <c r="E1123" s="23">
        <v>1</v>
      </c>
      <c r="F1123" s="24">
        <f t="shared" si="96"/>
        <v>0</v>
      </c>
    </row>
    <row r="1124" spans="1:6" x14ac:dyDescent="0.25">
      <c r="A1124" t="str">
        <f t="shared" si="95"/>
        <v>VGK</v>
      </c>
      <c r="B1124" s="14">
        <f>B$10</f>
        <v>4</v>
      </c>
      <c r="C1124">
        <f>C$10</f>
        <v>5</v>
      </c>
      <c r="D1124" s="14">
        <f>IF((ISNUMBER(SEARCH(A1124,T1119))),1,0)</f>
        <v>1</v>
      </c>
      <c r="E1124" s="23">
        <v>1</v>
      </c>
      <c r="F1124" s="24">
        <f t="shared" si="96"/>
        <v>20</v>
      </c>
    </row>
    <row r="1125" spans="1:6" x14ac:dyDescent="0.25">
      <c r="A1125" s="29" t="str">
        <f t="shared" si="95"/>
        <v>UTA</v>
      </c>
      <c r="B1125" s="14">
        <f>B$11</f>
        <v>6</v>
      </c>
      <c r="C1125">
        <f>C$11</f>
        <v>2</v>
      </c>
      <c r="D1125" s="14">
        <f>IF((ISNUMBER(SEARCH(A1125,T1119))),1,0)</f>
        <v>0</v>
      </c>
      <c r="E1125" s="23">
        <v>1</v>
      </c>
      <c r="F1125" s="24">
        <f t="shared" si="96"/>
        <v>0</v>
      </c>
    </row>
    <row r="1126" spans="1:6" x14ac:dyDescent="0.25">
      <c r="A1126" s="32" t="str">
        <f t="shared" si="95"/>
        <v>EDM</v>
      </c>
      <c r="B1126" s="14">
        <f>B$12</f>
        <v>5</v>
      </c>
      <c r="C1126">
        <f>C$12</f>
        <v>2</v>
      </c>
      <c r="D1126" s="14">
        <f>IF((ISNUMBER(SEARCH(A1126,T1119))),1,0)</f>
        <v>1</v>
      </c>
      <c r="E1126" s="23">
        <v>1</v>
      </c>
      <c r="F1126" s="24">
        <f t="shared" si="96"/>
        <v>10</v>
      </c>
    </row>
    <row r="1127" spans="1:6" x14ac:dyDescent="0.25">
      <c r="A1127" s="32" t="str">
        <f t="shared" si="95"/>
        <v>ANAH</v>
      </c>
      <c r="B1127" s="14">
        <f>B$13</f>
        <v>7</v>
      </c>
      <c r="C1127">
        <f>C$13</f>
        <v>4</v>
      </c>
      <c r="D1127" s="14">
        <f>IF((ISNUMBER(SEARCH(A1127,T1119))),1,0)</f>
        <v>0</v>
      </c>
      <c r="E1127" s="23">
        <v>1</v>
      </c>
      <c r="F1127" s="24">
        <f t="shared" si="96"/>
        <v>0</v>
      </c>
    </row>
    <row r="1128" spans="1:6" x14ac:dyDescent="0.25">
      <c r="A1128" s="31" t="str">
        <f t="shared" si="95"/>
        <v>BUF</v>
      </c>
      <c r="B1128" s="14">
        <f>F$4</f>
        <v>2</v>
      </c>
      <c r="C1128">
        <f>G$4</f>
        <v>4</v>
      </c>
      <c r="D1128" s="14">
        <f>IF((ISNUMBER(SEARCH(A1128,T1119))),1,0)</f>
        <v>1</v>
      </c>
      <c r="E1128" s="23">
        <v>2</v>
      </c>
      <c r="F1128" s="24">
        <f t="shared" si="96"/>
        <v>16</v>
      </c>
    </row>
    <row r="1129" spans="1:6" x14ac:dyDescent="0.25">
      <c r="A1129" s="31" t="str">
        <f t="shared" si="95"/>
        <v>BOS</v>
      </c>
      <c r="B1129" s="14">
        <f>F$5</f>
        <v>5</v>
      </c>
      <c r="C1129">
        <f>G$5</f>
        <v>2</v>
      </c>
      <c r="D1129" s="14">
        <f>IF((ISNUMBER(SEARCH(A1129,T1119))),1,0)</f>
        <v>0</v>
      </c>
      <c r="E1129" s="23">
        <v>1</v>
      </c>
      <c r="F1129" s="24">
        <f t="shared" si="96"/>
        <v>0</v>
      </c>
    </row>
    <row r="1130" spans="1:6" x14ac:dyDescent="0.25">
      <c r="A1130" s="30" t="str">
        <f t="shared" si="95"/>
        <v>TBL</v>
      </c>
      <c r="B1130" s="14">
        <f>F$6</f>
        <v>3</v>
      </c>
      <c r="C1130">
        <f>G$6</f>
        <v>3</v>
      </c>
      <c r="D1130" s="14">
        <f>IF((ISNUMBER(SEARCH(A1130,T1119))),1,0)</f>
        <v>0</v>
      </c>
      <c r="E1130" s="23">
        <v>1</v>
      </c>
      <c r="F1130" s="24">
        <f t="shared" si="96"/>
        <v>0</v>
      </c>
    </row>
    <row r="1131" spans="1:6" x14ac:dyDescent="0.25">
      <c r="A1131" s="30" t="str">
        <f t="shared" si="95"/>
        <v>MTL</v>
      </c>
      <c r="B1131" s="14">
        <f>F$7</f>
        <v>4</v>
      </c>
      <c r="C1131">
        <f>G$7</f>
        <v>4</v>
      </c>
      <c r="D1131" s="14">
        <f>IF((ISNUMBER(SEARCH(A1131,T1119))),1,0)</f>
        <v>1</v>
      </c>
      <c r="E1131" s="23">
        <v>1</v>
      </c>
      <c r="F1131" s="24">
        <f t="shared" si="96"/>
        <v>16</v>
      </c>
    </row>
    <row r="1132" spans="1:6" x14ac:dyDescent="0.25">
      <c r="A1132" s="31" t="str">
        <f t="shared" si="95"/>
        <v>CAR</v>
      </c>
      <c r="B1132" s="14">
        <f>F$10</f>
        <v>1</v>
      </c>
      <c r="C1132">
        <f>G$10</f>
        <v>6</v>
      </c>
      <c r="D1132" s="14">
        <f>IF((ISNUMBER(SEARCH(A1132,T1119))),1,0)</f>
        <v>0</v>
      </c>
      <c r="E1132" s="23">
        <v>1</v>
      </c>
      <c r="F1132" s="24">
        <f t="shared" si="96"/>
        <v>0</v>
      </c>
    </row>
    <row r="1133" spans="1:6" x14ac:dyDescent="0.25">
      <c r="A1133" s="36" t="str">
        <f t="shared" si="95"/>
        <v>OTT</v>
      </c>
      <c r="B1133" s="14">
        <f>F$11</f>
        <v>6</v>
      </c>
      <c r="C1133">
        <f>G$11</f>
        <v>0</v>
      </c>
      <c r="D1133" s="14">
        <f>IF((ISNUMBER(SEARCH(A1133,T1119))),1,0)</f>
        <v>1</v>
      </c>
      <c r="E1133" s="23">
        <v>1</v>
      </c>
      <c r="F1133" s="24">
        <f t="shared" si="96"/>
        <v>0</v>
      </c>
    </row>
    <row r="1134" spans="1:6" x14ac:dyDescent="0.25">
      <c r="A1134" s="30" t="str">
        <f t="shared" si="95"/>
        <v>PIT</v>
      </c>
      <c r="B1134" s="14">
        <f>F$12</f>
        <v>7</v>
      </c>
      <c r="C1134">
        <f>G$12</f>
        <v>2</v>
      </c>
      <c r="D1134" s="14">
        <f>IF((ISNUMBER(SEARCH(A1134,T1119))),1,0)</f>
        <v>0</v>
      </c>
      <c r="E1134" s="23">
        <v>1</v>
      </c>
      <c r="F1134" s="24">
        <f t="shared" si="96"/>
        <v>0</v>
      </c>
    </row>
    <row r="1135" spans="1:6" x14ac:dyDescent="0.25">
      <c r="A1135" t="str">
        <f t="shared" si="95"/>
        <v>PHI</v>
      </c>
      <c r="B1135" s="14">
        <f>F$13</f>
        <v>8</v>
      </c>
      <c r="C1135">
        <f>G$13</f>
        <v>4</v>
      </c>
      <c r="D1135" s="14">
        <f>IF((ISNUMBER(SEARCH(A1135,T1119))),1,0)</f>
        <v>1</v>
      </c>
      <c r="E1135" s="23">
        <v>1</v>
      </c>
      <c r="F1135" s="24">
        <f t="shared" si="96"/>
        <v>32</v>
      </c>
    </row>
    <row r="1136" spans="1:6" x14ac:dyDescent="0.25">
      <c r="C1136" t="s">
        <v>18</v>
      </c>
      <c r="D1136" s="14">
        <f>COUNTIF(D1120:D1135, 1)</f>
        <v>8</v>
      </c>
      <c r="E1136" t="s">
        <v>19</v>
      </c>
      <c r="F1136" s="24">
        <f>SUM(F1120:F1135)</f>
        <v>99</v>
      </c>
    </row>
    <row r="1137" spans="1:45" x14ac:dyDescent="0.25">
      <c r="A1137" s="1"/>
      <c r="D1137" t="s">
        <v>8</v>
      </c>
      <c r="E1137" s="14" t="s">
        <v>277</v>
      </c>
      <c r="F1137" s="2">
        <f>VLOOKUP(E1137,$I$3:$J$30,2,FALSE)</f>
        <v>7</v>
      </c>
    </row>
    <row r="1138" spans="1:45" x14ac:dyDescent="0.25">
      <c r="A1138" s="1"/>
      <c r="D1138" t="s">
        <v>9</v>
      </c>
      <c r="E1138" t="str">
        <f>S1119</f>
        <v>Colorado avalanche</v>
      </c>
      <c r="F1138" s="24">
        <v>0</v>
      </c>
    </row>
    <row r="1139" spans="1:45" ht="15.75" thickBot="1" x14ac:dyDescent="0.3">
      <c r="A1139" s="3"/>
      <c r="B1139" s="4"/>
      <c r="C1139" s="4"/>
      <c r="D1139" s="15"/>
      <c r="E1139" s="4" t="s">
        <v>6</v>
      </c>
      <c r="F1139" s="25">
        <f>SUM(F1136:F1138)</f>
        <v>106</v>
      </c>
    </row>
    <row r="1141" spans="1:45" ht="15.75" thickBot="1" x14ac:dyDescent="0.3"/>
    <row r="1142" spans="1:45" ht="27" thickBot="1" x14ac:dyDescent="0.3">
      <c r="A1142" s="18" t="s">
        <v>5</v>
      </c>
      <c r="B1142" s="27" t="str">
        <f>P1142</f>
        <v>24CUPS</v>
      </c>
      <c r="C1142" s="19" t="s">
        <v>2</v>
      </c>
      <c r="D1142" s="20" t="s">
        <v>13</v>
      </c>
      <c r="E1142" s="21" t="s">
        <v>4</v>
      </c>
      <c r="F1142" s="22" t="s">
        <v>12</v>
      </c>
      <c r="N1142" s="48">
        <v>46133.813680555555</v>
      </c>
      <c r="O1142" s="8" t="s">
        <v>294</v>
      </c>
      <c r="P1142" s="8" t="s">
        <v>295</v>
      </c>
      <c r="Q1142" s="8" t="s">
        <v>27</v>
      </c>
      <c r="R1142" s="8" t="s">
        <v>51</v>
      </c>
      <c r="S1142" s="8" t="s">
        <v>55</v>
      </c>
      <c r="T1142" s="9" t="s">
        <v>296</v>
      </c>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row>
    <row r="1143" spans="1:45" x14ac:dyDescent="0.25">
      <c r="A1143" s="33" t="str">
        <f>$A1120</f>
        <v>COL</v>
      </c>
      <c r="B1143" s="14">
        <f>B$4</f>
        <v>1</v>
      </c>
      <c r="C1143">
        <f>C$4</f>
        <v>5</v>
      </c>
      <c r="D1143" s="14">
        <f>IF((ISNUMBER(SEARCH(A1143,T1142))),1,0)</f>
        <v>1</v>
      </c>
      <c r="E1143" s="23">
        <v>1</v>
      </c>
      <c r="F1143" s="24">
        <f>B1143*C1143*D1143*E1143</f>
        <v>5</v>
      </c>
    </row>
    <row r="1144" spans="1:45" x14ac:dyDescent="0.25">
      <c r="A1144" s="29" t="str">
        <f t="shared" ref="A1144:A1158" si="97">A1121</f>
        <v>LAK</v>
      </c>
      <c r="B1144" s="14">
        <f>B$5</f>
        <v>8</v>
      </c>
      <c r="C1144">
        <f>C$5</f>
        <v>0</v>
      </c>
      <c r="D1144" s="14">
        <f>IF((ISNUMBER(SEARCH(A1144,T1142))),1,0)</f>
        <v>0</v>
      </c>
      <c r="E1144" s="23">
        <v>1</v>
      </c>
      <c r="F1144" s="24">
        <f t="shared" ref="F1144:F1158" si="98">B1144*C1144*D1144*E1144</f>
        <v>0</v>
      </c>
    </row>
    <row r="1145" spans="1:45" x14ac:dyDescent="0.25">
      <c r="A1145" s="32" t="str">
        <f t="shared" si="97"/>
        <v>Dal</v>
      </c>
      <c r="B1145" s="14">
        <f>B$6</f>
        <v>2</v>
      </c>
      <c r="C1145">
        <f>C$6</f>
        <v>2</v>
      </c>
      <c r="D1145" s="14">
        <f>IF((ISNUMBER(SEARCH(A1145,T1142))),1,0)</f>
        <v>1</v>
      </c>
      <c r="E1145" s="23">
        <v>1</v>
      </c>
      <c r="F1145" s="24">
        <f t="shared" si="98"/>
        <v>4</v>
      </c>
    </row>
    <row r="1146" spans="1:45" x14ac:dyDescent="0.25">
      <c r="A1146" s="29" t="str">
        <f t="shared" si="97"/>
        <v>MIN</v>
      </c>
      <c r="B1146" s="14">
        <f>B$7</f>
        <v>3</v>
      </c>
      <c r="C1146">
        <f>C$7</f>
        <v>4</v>
      </c>
      <c r="D1146" s="14">
        <f>IF((ISNUMBER(SEARCH(A1146,T1142))),1,0)</f>
        <v>0</v>
      </c>
      <c r="E1146" s="23">
        <v>1</v>
      </c>
      <c r="F1146" s="24">
        <f t="shared" si="98"/>
        <v>0</v>
      </c>
    </row>
    <row r="1147" spans="1:45" x14ac:dyDescent="0.25">
      <c r="A1147" t="str">
        <f t="shared" si="97"/>
        <v>VGK</v>
      </c>
      <c r="B1147" s="14">
        <f>B$10</f>
        <v>4</v>
      </c>
      <c r="C1147">
        <f>C$10</f>
        <v>5</v>
      </c>
      <c r="D1147" s="14">
        <f>IF((ISNUMBER(SEARCH(A1147,T1142))),1,0)</f>
        <v>0</v>
      </c>
      <c r="E1147" s="23">
        <v>1</v>
      </c>
      <c r="F1147" s="24">
        <f t="shared" si="98"/>
        <v>0</v>
      </c>
    </row>
    <row r="1148" spans="1:45" x14ac:dyDescent="0.25">
      <c r="A1148" s="29" t="str">
        <f t="shared" si="97"/>
        <v>UTA</v>
      </c>
      <c r="B1148" s="14">
        <f>B$11</f>
        <v>6</v>
      </c>
      <c r="C1148">
        <f>C$11</f>
        <v>2</v>
      </c>
      <c r="D1148" s="14">
        <f>IF((ISNUMBER(SEARCH(A1148,T1142))),1,0)</f>
        <v>1</v>
      </c>
      <c r="E1148" s="23">
        <v>1</v>
      </c>
      <c r="F1148" s="24">
        <f t="shared" si="98"/>
        <v>12</v>
      </c>
    </row>
    <row r="1149" spans="1:45" x14ac:dyDescent="0.25">
      <c r="A1149" s="32" t="str">
        <f t="shared" si="97"/>
        <v>EDM</v>
      </c>
      <c r="B1149" s="14">
        <f>B$12</f>
        <v>5</v>
      </c>
      <c r="C1149">
        <f>C$12</f>
        <v>2</v>
      </c>
      <c r="D1149" s="14">
        <f>IF((ISNUMBER(SEARCH(A1149,T1142))),1,0)</f>
        <v>1</v>
      </c>
      <c r="E1149" s="23">
        <v>2</v>
      </c>
      <c r="F1149" s="24">
        <f t="shared" si="98"/>
        <v>20</v>
      </c>
    </row>
    <row r="1150" spans="1:45" x14ac:dyDescent="0.25">
      <c r="A1150" s="32" t="str">
        <f t="shared" si="97"/>
        <v>ANAH</v>
      </c>
      <c r="B1150" s="14">
        <f>B$13</f>
        <v>7</v>
      </c>
      <c r="C1150">
        <f>C$13</f>
        <v>4</v>
      </c>
      <c r="D1150" s="14">
        <f>IF((ISNUMBER(SEARCH(A1150,T1142))),1,0)</f>
        <v>0</v>
      </c>
      <c r="E1150" s="23">
        <v>1</v>
      </c>
      <c r="F1150" s="24">
        <f t="shared" si="98"/>
        <v>0</v>
      </c>
    </row>
    <row r="1151" spans="1:45" x14ac:dyDescent="0.25">
      <c r="A1151" s="31" t="str">
        <f t="shared" si="97"/>
        <v>BUF</v>
      </c>
      <c r="B1151" s="14">
        <f>F$4</f>
        <v>2</v>
      </c>
      <c r="C1151">
        <f>G$4</f>
        <v>4</v>
      </c>
      <c r="D1151" s="14">
        <f>IF((ISNUMBER(SEARCH(A1151,T1142))),1,0)</f>
        <v>1</v>
      </c>
      <c r="E1151" s="23">
        <v>1</v>
      </c>
      <c r="F1151" s="24">
        <f t="shared" si="98"/>
        <v>8</v>
      </c>
    </row>
    <row r="1152" spans="1:45" x14ac:dyDescent="0.25">
      <c r="A1152" s="31" t="str">
        <f t="shared" si="97"/>
        <v>BOS</v>
      </c>
      <c r="B1152" s="14">
        <f>F$5</f>
        <v>5</v>
      </c>
      <c r="C1152">
        <f>G$5</f>
        <v>2</v>
      </c>
      <c r="D1152" s="14">
        <f>IF((ISNUMBER(SEARCH(A1152,T1142))),1,0)</f>
        <v>0</v>
      </c>
      <c r="E1152" s="23">
        <v>1</v>
      </c>
      <c r="F1152" s="24">
        <f t="shared" si="98"/>
        <v>0</v>
      </c>
    </row>
    <row r="1153" spans="1:45" x14ac:dyDescent="0.25">
      <c r="A1153" s="30" t="str">
        <f t="shared" si="97"/>
        <v>TBL</v>
      </c>
      <c r="B1153" s="14">
        <f>F$6</f>
        <v>3</v>
      </c>
      <c r="C1153">
        <f>G$6</f>
        <v>3</v>
      </c>
      <c r="D1153" s="14">
        <f>IF((ISNUMBER(SEARCH(A1153,T1142))),1,0)</f>
        <v>0</v>
      </c>
      <c r="E1153" s="23">
        <v>1</v>
      </c>
      <c r="F1153" s="24">
        <f t="shared" si="98"/>
        <v>0</v>
      </c>
    </row>
    <row r="1154" spans="1:45" x14ac:dyDescent="0.25">
      <c r="A1154" s="30" t="str">
        <f t="shared" si="97"/>
        <v>MTL</v>
      </c>
      <c r="B1154" s="14">
        <f>F$7</f>
        <v>4</v>
      </c>
      <c r="C1154">
        <f>G$7</f>
        <v>4</v>
      </c>
      <c r="D1154" s="14">
        <f>IF((ISNUMBER(SEARCH(A1154,T1142))),1,0)</f>
        <v>1</v>
      </c>
      <c r="E1154" s="23">
        <v>1</v>
      </c>
      <c r="F1154" s="24">
        <f t="shared" si="98"/>
        <v>16</v>
      </c>
    </row>
    <row r="1155" spans="1:45" x14ac:dyDescent="0.25">
      <c r="A1155" s="31" t="str">
        <f t="shared" si="97"/>
        <v>CAR</v>
      </c>
      <c r="B1155" s="14">
        <f>F$10</f>
        <v>1</v>
      </c>
      <c r="C1155">
        <f>G$10</f>
        <v>6</v>
      </c>
      <c r="D1155" s="14">
        <f>IF((ISNUMBER(SEARCH(A1155,T1142))),1,0)</f>
        <v>1</v>
      </c>
      <c r="E1155" s="23">
        <v>1</v>
      </c>
      <c r="F1155" s="24">
        <f t="shared" si="98"/>
        <v>6</v>
      </c>
    </row>
    <row r="1156" spans="1:45" x14ac:dyDescent="0.25">
      <c r="A1156" s="36" t="str">
        <f t="shared" si="97"/>
        <v>OTT</v>
      </c>
      <c r="B1156" s="14">
        <f>F$11</f>
        <v>6</v>
      </c>
      <c r="C1156">
        <f>G$11</f>
        <v>0</v>
      </c>
      <c r="D1156" s="14">
        <f>IF((ISNUMBER(SEARCH(A1156,T1142))),1,0)</f>
        <v>0</v>
      </c>
      <c r="E1156" s="23">
        <v>1</v>
      </c>
      <c r="F1156" s="24">
        <f t="shared" si="98"/>
        <v>0</v>
      </c>
    </row>
    <row r="1157" spans="1:45" x14ac:dyDescent="0.25">
      <c r="A1157" s="30" t="str">
        <f t="shared" si="97"/>
        <v>PIT</v>
      </c>
      <c r="B1157" s="14">
        <f>F$12</f>
        <v>7</v>
      </c>
      <c r="C1157">
        <f>G$12</f>
        <v>2</v>
      </c>
      <c r="D1157" s="14">
        <f>IF((ISNUMBER(SEARCH(A1157,T1142))),1,0)</f>
        <v>1</v>
      </c>
      <c r="E1157" s="23">
        <v>1</v>
      </c>
      <c r="F1157" s="24">
        <f t="shared" si="98"/>
        <v>14</v>
      </c>
    </row>
    <row r="1158" spans="1:45" x14ac:dyDescent="0.25">
      <c r="A1158" t="str">
        <f t="shared" si="97"/>
        <v>PHI</v>
      </c>
      <c r="B1158" s="14">
        <f>F$13</f>
        <v>8</v>
      </c>
      <c r="C1158">
        <f>G$13</f>
        <v>4</v>
      </c>
      <c r="D1158" s="14">
        <f>IF((ISNUMBER(SEARCH(A1158,T1142))),1,0)</f>
        <v>0</v>
      </c>
      <c r="E1158" s="23">
        <v>1</v>
      </c>
      <c r="F1158" s="24">
        <f t="shared" si="98"/>
        <v>0</v>
      </c>
    </row>
    <row r="1159" spans="1:45" x14ac:dyDescent="0.25">
      <c r="C1159" t="s">
        <v>18</v>
      </c>
      <c r="D1159" s="14">
        <f>COUNTIF(D1143:D1158, 1)</f>
        <v>8</v>
      </c>
      <c r="E1159" t="s">
        <v>19</v>
      </c>
      <c r="F1159" s="24">
        <f>SUM(F1143:F1158)</f>
        <v>85</v>
      </c>
    </row>
    <row r="1160" spans="1:45" x14ac:dyDescent="0.25">
      <c r="A1160" s="1"/>
      <c r="D1160" t="s">
        <v>8</v>
      </c>
      <c r="E1160" s="14" t="s">
        <v>27</v>
      </c>
      <c r="F1160" s="2">
        <f>VLOOKUP(E1160,$I$3:$J$30,2,FALSE)</f>
        <v>10</v>
      </c>
    </row>
    <row r="1161" spans="1:45" x14ac:dyDescent="0.25">
      <c r="A1161" s="1"/>
      <c r="D1161" t="s">
        <v>9</v>
      </c>
      <c r="E1161" t="str">
        <f>S1142</f>
        <v>Colorado</v>
      </c>
      <c r="F1161" s="24">
        <v>0</v>
      </c>
    </row>
    <row r="1162" spans="1:45" ht="15.75" thickBot="1" x14ac:dyDescent="0.3">
      <c r="A1162" s="3"/>
      <c r="B1162" s="4"/>
      <c r="C1162" s="4"/>
      <c r="D1162" s="15"/>
      <c r="E1162" s="4" t="s">
        <v>6</v>
      </c>
      <c r="F1162" s="25">
        <f>SUM(F1159:F1161)</f>
        <v>95</v>
      </c>
    </row>
    <row r="1164" spans="1:45" ht="15.75" thickBot="1" x14ac:dyDescent="0.3"/>
    <row r="1165" spans="1:45" ht="39.75" thickBot="1" x14ac:dyDescent="0.3">
      <c r="A1165" s="18" t="s">
        <v>5</v>
      </c>
      <c r="B1165" s="27" t="str">
        <f>P1165</f>
        <v>Jennie</v>
      </c>
      <c r="C1165" s="19" t="s">
        <v>2</v>
      </c>
      <c r="D1165" s="20" t="s">
        <v>13</v>
      </c>
      <c r="E1165" s="21" t="s">
        <v>4</v>
      </c>
      <c r="F1165" s="22" t="s">
        <v>12</v>
      </c>
      <c r="N1165" s="48">
        <v>46133.683749999997</v>
      </c>
      <c r="O1165" s="8" t="s">
        <v>280</v>
      </c>
      <c r="P1165" s="8" t="s">
        <v>281</v>
      </c>
      <c r="Q1165" s="8" t="s">
        <v>88</v>
      </c>
      <c r="R1165" s="8" t="s">
        <v>267</v>
      </c>
      <c r="S1165" s="8" t="s">
        <v>176</v>
      </c>
      <c r="T1165" s="9" t="s">
        <v>282</v>
      </c>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row>
    <row r="1166" spans="1:45" x14ac:dyDescent="0.25">
      <c r="A1166" s="33" t="str">
        <f>$A1143</f>
        <v>COL</v>
      </c>
      <c r="B1166" s="14">
        <f>B$4</f>
        <v>1</v>
      </c>
      <c r="C1166">
        <f>C$4</f>
        <v>5</v>
      </c>
      <c r="D1166" s="14">
        <f>IF((ISNUMBER(SEARCH(A1166,T1165))),1,0)</f>
        <v>1</v>
      </c>
      <c r="E1166" s="23">
        <v>1</v>
      </c>
      <c r="F1166" s="24">
        <f>B1166*C1166*D1166*E1166</f>
        <v>5</v>
      </c>
    </row>
    <row r="1167" spans="1:45" x14ac:dyDescent="0.25">
      <c r="A1167" s="29" t="str">
        <f t="shared" ref="A1167:A1181" si="99">A1144</f>
        <v>LAK</v>
      </c>
      <c r="B1167" s="14">
        <f>B$5</f>
        <v>8</v>
      </c>
      <c r="C1167">
        <f>C$5</f>
        <v>0</v>
      </c>
      <c r="D1167" s="14">
        <f>IF((ISNUMBER(SEARCH(A1167,T1165))),1,0)</f>
        <v>0</v>
      </c>
      <c r="E1167" s="23">
        <v>1</v>
      </c>
      <c r="F1167" s="24">
        <f t="shared" ref="F1167:F1181" si="100">B1167*C1167*D1167*E1167</f>
        <v>0</v>
      </c>
    </row>
    <row r="1168" spans="1:45" x14ac:dyDescent="0.25">
      <c r="A1168" s="32" t="str">
        <f t="shared" si="99"/>
        <v>Dal</v>
      </c>
      <c r="B1168" s="14">
        <f>B$6</f>
        <v>2</v>
      </c>
      <c r="C1168">
        <f>C$6</f>
        <v>2</v>
      </c>
      <c r="D1168" s="14">
        <f>IF((ISNUMBER(SEARCH(A1168,T1165))),1,0)</f>
        <v>0</v>
      </c>
      <c r="E1168" s="23">
        <v>1</v>
      </c>
      <c r="F1168" s="24">
        <f t="shared" si="100"/>
        <v>0</v>
      </c>
    </row>
    <row r="1169" spans="1:6" x14ac:dyDescent="0.25">
      <c r="A1169" s="29" t="str">
        <f t="shared" si="99"/>
        <v>MIN</v>
      </c>
      <c r="B1169" s="14">
        <f>B$7</f>
        <v>3</v>
      </c>
      <c r="C1169">
        <f>C$7</f>
        <v>4</v>
      </c>
      <c r="D1169" s="14">
        <f>IF((ISNUMBER(SEARCH(A1169,T1165))),1,0)</f>
        <v>0</v>
      </c>
      <c r="E1169" s="23">
        <v>1</v>
      </c>
      <c r="F1169" s="24">
        <f t="shared" si="100"/>
        <v>0</v>
      </c>
    </row>
    <row r="1170" spans="1:6" x14ac:dyDescent="0.25">
      <c r="A1170" t="str">
        <f t="shared" si="99"/>
        <v>VGK</v>
      </c>
      <c r="B1170" s="14">
        <f>B$10</f>
        <v>4</v>
      </c>
      <c r="C1170">
        <f>C$10</f>
        <v>5</v>
      </c>
      <c r="D1170" s="14">
        <f>IF((ISNUMBER(SEARCH(A1170,T1165))),1,0)</f>
        <v>1</v>
      </c>
      <c r="E1170" s="23">
        <v>2</v>
      </c>
      <c r="F1170" s="24">
        <f t="shared" si="100"/>
        <v>40</v>
      </c>
    </row>
    <row r="1171" spans="1:6" x14ac:dyDescent="0.25">
      <c r="A1171" s="29" t="str">
        <f t="shared" si="99"/>
        <v>UTA</v>
      </c>
      <c r="B1171" s="14">
        <f>B$11</f>
        <v>6</v>
      </c>
      <c r="C1171">
        <f>C$11</f>
        <v>2</v>
      </c>
      <c r="D1171" s="14">
        <f>IF((ISNUMBER(SEARCH(A1171,T1165))),1,0)</f>
        <v>0</v>
      </c>
      <c r="E1171" s="23">
        <v>1</v>
      </c>
      <c r="F1171" s="24">
        <f t="shared" si="100"/>
        <v>0</v>
      </c>
    </row>
    <row r="1172" spans="1:6" x14ac:dyDescent="0.25">
      <c r="A1172" s="32" t="str">
        <f t="shared" si="99"/>
        <v>EDM</v>
      </c>
      <c r="B1172" s="14">
        <f>B$12</f>
        <v>5</v>
      </c>
      <c r="C1172">
        <f>C$12</f>
        <v>2</v>
      </c>
      <c r="D1172" s="14">
        <f>IF((ISNUMBER(SEARCH(A1172,T1165))),1,0)</f>
        <v>1</v>
      </c>
      <c r="E1172" s="23">
        <v>1</v>
      </c>
      <c r="F1172" s="24">
        <f t="shared" si="100"/>
        <v>10</v>
      </c>
    </row>
    <row r="1173" spans="1:6" x14ac:dyDescent="0.25">
      <c r="A1173" s="32" t="str">
        <f t="shared" si="99"/>
        <v>ANAH</v>
      </c>
      <c r="B1173" s="14">
        <f>B$13</f>
        <v>7</v>
      </c>
      <c r="C1173">
        <f>C$13</f>
        <v>4</v>
      </c>
      <c r="D1173" s="14">
        <f>IF((ISNUMBER(SEARCH(A1173,T1165))),1,0)</f>
        <v>0</v>
      </c>
      <c r="E1173" s="23">
        <v>1</v>
      </c>
      <c r="F1173" s="24">
        <f t="shared" si="100"/>
        <v>0</v>
      </c>
    </row>
    <row r="1174" spans="1:6" x14ac:dyDescent="0.25">
      <c r="A1174" s="31" t="str">
        <f t="shared" si="99"/>
        <v>BUF</v>
      </c>
      <c r="B1174" s="14">
        <f>F$4</f>
        <v>2</v>
      </c>
      <c r="C1174">
        <f>G$4</f>
        <v>4</v>
      </c>
      <c r="D1174" s="14">
        <f>IF((ISNUMBER(SEARCH(A1174,T1165))),1,0)</f>
        <v>1</v>
      </c>
      <c r="E1174" s="23">
        <v>1</v>
      </c>
      <c r="F1174" s="24">
        <f t="shared" si="100"/>
        <v>8</v>
      </c>
    </row>
    <row r="1175" spans="1:6" x14ac:dyDescent="0.25">
      <c r="A1175" s="31" t="str">
        <f t="shared" si="99"/>
        <v>BOS</v>
      </c>
      <c r="B1175" s="14">
        <f>F$5</f>
        <v>5</v>
      </c>
      <c r="C1175">
        <f>G$5</f>
        <v>2</v>
      </c>
      <c r="D1175" s="14">
        <f>IF((ISNUMBER(SEARCH(A1175,T1165))),1,0)</f>
        <v>0</v>
      </c>
      <c r="E1175" s="23">
        <v>1</v>
      </c>
      <c r="F1175" s="24">
        <f t="shared" si="100"/>
        <v>0</v>
      </c>
    </row>
    <row r="1176" spans="1:6" x14ac:dyDescent="0.25">
      <c r="A1176" s="30" t="str">
        <f t="shared" si="99"/>
        <v>TBL</v>
      </c>
      <c r="B1176" s="14">
        <f>F$6</f>
        <v>3</v>
      </c>
      <c r="C1176">
        <f>G$6</f>
        <v>3</v>
      </c>
      <c r="D1176" s="14">
        <f>IF((ISNUMBER(SEARCH(A1176,T1165))),1,0)</f>
        <v>0</v>
      </c>
      <c r="E1176" s="23">
        <v>1</v>
      </c>
      <c r="F1176" s="24">
        <f t="shared" si="100"/>
        <v>0</v>
      </c>
    </row>
    <row r="1177" spans="1:6" x14ac:dyDescent="0.25">
      <c r="A1177" s="30" t="str">
        <f t="shared" si="99"/>
        <v>MTL</v>
      </c>
      <c r="B1177" s="14">
        <f>F$7</f>
        <v>4</v>
      </c>
      <c r="C1177">
        <f>G$7</f>
        <v>4</v>
      </c>
      <c r="D1177" s="14">
        <f>IF((ISNUMBER(SEARCH(A1177,T1165))),1,0)</f>
        <v>1</v>
      </c>
      <c r="E1177" s="23">
        <v>1</v>
      </c>
      <c r="F1177" s="24">
        <f t="shared" si="100"/>
        <v>16</v>
      </c>
    </row>
    <row r="1178" spans="1:6" x14ac:dyDescent="0.25">
      <c r="A1178" s="31" t="str">
        <f t="shared" si="99"/>
        <v>CAR</v>
      </c>
      <c r="B1178" s="14">
        <f>F$10</f>
        <v>1</v>
      </c>
      <c r="C1178">
        <f>G$10</f>
        <v>6</v>
      </c>
      <c r="D1178" s="14">
        <f>IF((ISNUMBER(SEARCH(A1178,T1165))),1,0)</f>
        <v>1</v>
      </c>
      <c r="E1178" s="23">
        <v>1</v>
      </c>
      <c r="F1178" s="24">
        <f t="shared" si="100"/>
        <v>6</v>
      </c>
    </row>
    <row r="1179" spans="1:6" x14ac:dyDescent="0.25">
      <c r="A1179" s="36" t="str">
        <f t="shared" si="99"/>
        <v>OTT</v>
      </c>
      <c r="B1179" s="14">
        <f>F$11</f>
        <v>6</v>
      </c>
      <c r="C1179">
        <f>G$11</f>
        <v>0</v>
      </c>
      <c r="D1179" s="14">
        <f>IF((ISNUMBER(SEARCH(A1179,T1165))),1,0)</f>
        <v>1</v>
      </c>
      <c r="E1179" s="23">
        <v>1</v>
      </c>
      <c r="F1179" s="24">
        <f t="shared" si="100"/>
        <v>0</v>
      </c>
    </row>
    <row r="1180" spans="1:6" x14ac:dyDescent="0.25">
      <c r="A1180" s="30" t="str">
        <f t="shared" si="99"/>
        <v>PIT</v>
      </c>
      <c r="B1180" s="14">
        <f>F$12</f>
        <v>7</v>
      </c>
      <c r="C1180">
        <f>G$12</f>
        <v>2</v>
      </c>
      <c r="D1180" s="14">
        <f>IF((ISNUMBER(SEARCH(A1180,T1165))),1,0)</f>
        <v>1</v>
      </c>
      <c r="E1180" s="23">
        <v>1</v>
      </c>
      <c r="F1180" s="24">
        <f t="shared" si="100"/>
        <v>14</v>
      </c>
    </row>
    <row r="1181" spans="1:6" x14ac:dyDescent="0.25">
      <c r="A1181" t="str">
        <f t="shared" si="99"/>
        <v>PHI</v>
      </c>
      <c r="B1181" s="14">
        <f>F$13</f>
        <v>8</v>
      </c>
      <c r="C1181">
        <f>G$13</f>
        <v>4</v>
      </c>
      <c r="D1181" s="14">
        <f>IF((ISNUMBER(SEARCH(A1181,T1165))),1,0)</f>
        <v>0</v>
      </c>
      <c r="E1181" s="23">
        <v>1</v>
      </c>
      <c r="F1181" s="24">
        <f t="shared" si="100"/>
        <v>0</v>
      </c>
    </row>
    <row r="1182" spans="1:6" x14ac:dyDescent="0.25">
      <c r="C1182" t="s">
        <v>18</v>
      </c>
      <c r="D1182" s="14">
        <f>COUNTIF(D1166:D1181, 1)</f>
        <v>8</v>
      </c>
      <c r="E1182" t="s">
        <v>19</v>
      </c>
      <c r="F1182" s="24">
        <f>SUM(F1166:F1181)</f>
        <v>99</v>
      </c>
    </row>
    <row r="1183" spans="1:6" x14ac:dyDescent="0.25">
      <c r="A1183" s="1"/>
      <c r="D1183" t="s">
        <v>8</v>
      </c>
      <c r="E1183" s="14" t="s">
        <v>40</v>
      </c>
      <c r="F1183" s="2">
        <f>VLOOKUP(E1183,$I$3:$J$30,2,FALSE)</f>
        <v>7</v>
      </c>
    </row>
    <row r="1184" spans="1:6" x14ac:dyDescent="0.25">
      <c r="A1184" s="1"/>
      <c r="D1184" t="s">
        <v>9</v>
      </c>
      <c r="E1184" t="str">
        <f>S1165</f>
        <v>Buffalo Sabres</v>
      </c>
      <c r="F1184" s="24">
        <v>0</v>
      </c>
    </row>
    <row r="1185" spans="1:45" ht="15.75" thickBot="1" x14ac:dyDescent="0.3">
      <c r="A1185" s="3"/>
      <c r="B1185" s="4"/>
      <c r="C1185" s="4"/>
      <c r="D1185" s="15"/>
      <c r="E1185" s="4" t="s">
        <v>6</v>
      </c>
      <c r="F1185" s="25">
        <f>SUM(F1182:F1184)</f>
        <v>106</v>
      </c>
    </row>
    <row r="1187" spans="1:45" ht="15.75" thickBot="1" x14ac:dyDescent="0.3"/>
    <row r="1188" spans="1:45" ht="16.5" thickBot="1" x14ac:dyDescent="0.3">
      <c r="A1188" s="18" t="s">
        <v>5</v>
      </c>
      <c r="B1188" s="27" t="str">
        <f>P1188</f>
        <v>No Regretsky</v>
      </c>
      <c r="C1188" s="19" t="s">
        <v>2</v>
      </c>
      <c r="D1188" s="20" t="s">
        <v>13</v>
      </c>
      <c r="E1188" s="21" t="s">
        <v>4</v>
      </c>
      <c r="F1188" s="22" t="s">
        <v>12</v>
      </c>
      <c r="N1188" s="48">
        <v>46133.68545138889</v>
      </c>
      <c r="O1188" s="7">
        <v>4163331371</v>
      </c>
      <c r="P1188" s="8" t="s">
        <v>283</v>
      </c>
      <c r="Q1188" s="8" t="s">
        <v>284</v>
      </c>
      <c r="R1188" s="8" t="s">
        <v>285</v>
      </c>
      <c r="S1188" s="8" t="s">
        <v>286</v>
      </c>
      <c r="T1188" s="9" t="s">
        <v>274</v>
      </c>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row>
    <row r="1189" spans="1:45" x14ac:dyDescent="0.25">
      <c r="A1189" s="33" t="str">
        <f>$A1166</f>
        <v>COL</v>
      </c>
      <c r="B1189" s="14">
        <f>B$4</f>
        <v>1</v>
      </c>
      <c r="C1189">
        <f>C$4</f>
        <v>5</v>
      </c>
      <c r="D1189" s="14">
        <f>IF((ISNUMBER(SEARCH(A1189,T1188))),1,0)</f>
        <v>1</v>
      </c>
      <c r="E1189" s="23">
        <v>1</v>
      </c>
      <c r="F1189" s="24">
        <f>B1189*C1189*D1189*E1189</f>
        <v>5</v>
      </c>
    </row>
    <row r="1190" spans="1:45" x14ac:dyDescent="0.25">
      <c r="A1190" s="29" t="str">
        <f t="shared" ref="A1190:A1204" si="101">A1167</f>
        <v>LAK</v>
      </c>
      <c r="B1190" s="14">
        <f>B$5</f>
        <v>8</v>
      </c>
      <c r="C1190">
        <f>C$5</f>
        <v>0</v>
      </c>
      <c r="D1190" s="14">
        <f>IF((ISNUMBER(SEARCH(A1190,T1188))),1,0)</f>
        <v>0</v>
      </c>
      <c r="E1190" s="23">
        <v>1</v>
      </c>
      <c r="F1190" s="24">
        <f t="shared" ref="F1190:F1204" si="102">B1190*C1190*D1190*E1190</f>
        <v>0</v>
      </c>
    </row>
    <row r="1191" spans="1:45" x14ac:dyDescent="0.25">
      <c r="A1191" s="32" t="str">
        <f t="shared" si="101"/>
        <v>Dal</v>
      </c>
      <c r="B1191" s="14">
        <f>B$6</f>
        <v>2</v>
      </c>
      <c r="C1191">
        <f>C$6</f>
        <v>2</v>
      </c>
      <c r="D1191" s="14">
        <f>IF((ISNUMBER(SEARCH(A1191,T1188))),1,0)</f>
        <v>1</v>
      </c>
      <c r="E1191" s="23">
        <v>1</v>
      </c>
      <c r="F1191" s="24">
        <f t="shared" si="102"/>
        <v>4</v>
      </c>
    </row>
    <row r="1192" spans="1:45" x14ac:dyDescent="0.25">
      <c r="A1192" s="29" t="str">
        <f t="shared" si="101"/>
        <v>MIN</v>
      </c>
      <c r="B1192" s="14">
        <f>B$7</f>
        <v>3</v>
      </c>
      <c r="C1192">
        <f>C$7</f>
        <v>4</v>
      </c>
      <c r="D1192" s="14">
        <f>IF((ISNUMBER(SEARCH(A1192,T1188))),1,0)</f>
        <v>0</v>
      </c>
      <c r="E1192" s="23">
        <v>1</v>
      </c>
      <c r="F1192" s="24">
        <f t="shared" si="102"/>
        <v>0</v>
      </c>
    </row>
    <row r="1193" spans="1:45" x14ac:dyDescent="0.25">
      <c r="A1193" t="str">
        <f t="shared" si="101"/>
        <v>VGK</v>
      </c>
      <c r="B1193" s="14">
        <f>B$10</f>
        <v>4</v>
      </c>
      <c r="C1193">
        <f>C$10</f>
        <v>5</v>
      </c>
      <c r="D1193" s="14">
        <f>IF((ISNUMBER(SEARCH(A1193,T1188))),1,0)</f>
        <v>1</v>
      </c>
      <c r="E1193" s="23">
        <v>1</v>
      </c>
      <c r="F1193" s="24">
        <f t="shared" si="102"/>
        <v>20</v>
      </c>
    </row>
    <row r="1194" spans="1:45" x14ac:dyDescent="0.25">
      <c r="A1194" s="29" t="str">
        <f t="shared" si="101"/>
        <v>UTA</v>
      </c>
      <c r="B1194" s="14">
        <f>B$11</f>
        <v>6</v>
      </c>
      <c r="C1194">
        <f>C$11</f>
        <v>2</v>
      </c>
      <c r="D1194" s="14">
        <f>IF((ISNUMBER(SEARCH(A1194,T1188))),1,0)</f>
        <v>0</v>
      </c>
      <c r="E1194" s="23">
        <v>1</v>
      </c>
      <c r="F1194" s="24">
        <f t="shared" si="102"/>
        <v>0</v>
      </c>
    </row>
    <row r="1195" spans="1:45" x14ac:dyDescent="0.25">
      <c r="A1195" s="32" t="str">
        <f t="shared" si="101"/>
        <v>EDM</v>
      </c>
      <c r="B1195" s="14">
        <f>B$12</f>
        <v>5</v>
      </c>
      <c r="C1195">
        <f>C$12</f>
        <v>2</v>
      </c>
      <c r="D1195" s="14">
        <f>IF((ISNUMBER(SEARCH(A1195,T1188))),1,0)</f>
        <v>1</v>
      </c>
      <c r="E1195" s="23">
        <v>1</v>
      </c>
      <c r="F1195" s="24">
        <f t="shared" si="102"/>
        <v>10</v>
      </c>
    </row>
    <row r="1196" spans="1:45" x14ac:dyDescent="0.25">
      <c r="A1196" s="32" t="str">
        <f t="shared" si="101"/>
        <v>ANAH</v>
      </c>
      <c r="B1196" s="14">
        <f>B$13</f>
        <v>7</v>
      </c>
      <c r="C1196">
        <f>C$13</f>
        <v>4</v>
      </c>
      <c r="D1196" s="14">
        <f>IF((ISNUMBER(SEARCH(A1196,T1188))),1,0)</f>
        <v>0</v>
      </c>
      <c r="E1196" s="23">
        <v>1</v>
      </c>
      <c r="F1196" s="24">
        <f t="shared" si="102"/>
        <v>0</v>
      </c>
    </row>
    <row r="1197" spans="1:45" x14ac:dyDescent="0.25">
      <c r="A1197" s="31" t="str">
        <f t="shared" si="101"/>
        <v>BUF</v>
      </c>
      <c r="B1197" s="14">
        <f>F$4</f>
        <v>2</v>
      </c>
      <c r="C1197">
        <f>G$4</f>
        <v>4</v>
      </c>
      <c r="D1197" s="14">
        <f>IF((ISNUMBER(SEARCH(A1197,T1188))),1,0)</f>
        <v>1</v>
      </c>
      <c r="E1197" s="23">
        <v>1</v>
      </c>
      <c r="F1197" s="24">
        <f t="shared" si="102"/>
        <v>8</v>
      </c>
    </row>
    <row r="1198" spans="1:45" x14ac:dyDescent="0.25">
      <c r="A1198" s="31" t="str">
        <f t="shared" si="101"/>
        <v>BOS</v>
      </c>
      <c r="B1198" s="14">
        <f>F$5</f>
        <v>5</v>
      </c>
      <c r="C1198">
        <f>G$5</f>
        <v>2</v>
      </c>
      <c r="D1198" s="14">
        <f>IF((ISNUMBER(SEARCH(A1198,T1188))),1,0)</f>
        <v>0</v>
      </c>
      <c r="E1198" s="23">
        <v>1</v>
      </c>
      <c r="F1198" s="24">
        <f t="shared" si="102"/>
        <v>0</v>
      </c>
    </row>
    <row r="1199" spans="1:45" x14ac:dyDescent="0.25">
      <c r="A1199" s="30" t="str">
        <f t="shared" si="101"/>
        <v>TBL</v>
      </c>
      <c r="B1199" s="14">
        <f>F$6</f>
        <v>3</v>
      </c>
      <c r="C1199">
        <f>G$6</f>
        <v>3</v>
      </c>
      <c r="D1199" s="14">
        <f>IF((ISNUMBER(SEARCH(A1199,T1188))),1,0)</f>
        <v>0</v>
      </c>
      <c r="E1199" s="23">
        <v>1</v>
      </c>
      <c r="F1199" s="24">
        <f t="shared" si="102"/>
        <v>0</v>
      </c>
    </row>
    <row r="1200" spans="1:45" x14ac:dyDescent="0.25">
      <c r="A1200" s="30" t="str">
        <f t="shared" si="101"/>
        <v>MTL</v>
      </c>
      <c r="B1200" s="14">
        <f>F$7</f>
        <v>4</v>
      </c>
      <c r="C1200">
        <f>G$7</f>
        <v>4</v>
      </c>
      <c r="D1200" s="14">
        <f>IF((ISNUMBER(SEARCH(A1200,T1188))),1,0)</f>
        <v>1</v>
      </c>
      <c r="E1200" s="23">
        <v>1</v>
      </c>
      <c r="F1200" s="24">
        <f t="shared" si="102"/>
        <v>16</v>
      </c>
    </row>
    <row r="1201" spans="1:45" x14ac:dyDescent="0.25">
      <c r="A1201" s="31" t="str">
        <f t="shared" si="101"/>
        <v>CAR</v>
      </c>
      <c r="B1201" s="14">
        <f>F$10</f>
        <v>1</v>
      </c>
      <c r="C1201">
        <f>G$10</f>
        <v>6</v>
      </c>
      <c r="D1201" s="14">
        <f>IF((ISNUMBER(SEARCH(A1201,T1188))),1,0)</f>
        <v>1</v>
      </c>
      <c r="E1201" s="23">
        <v>1</v>
      </c>
      <c r="F1201" s="24">
        <f t="shared" si="102"/>
        <v>6</v>
      </c>
    </row>
    <row r="1202" spans="1:45" x14ac:dyDescent="0.25">
      <c r="A1202" s="36" t="str">
        <f t="shared" si="101"/>
        <v>OTT</v>
      </c>
      <c r="B1202" s="14">
        <f>F$11</f>
        <v>6</v>
      </c>
      <c r="C1202">
        <f>G$11</f>
        <v>0</v>
      </c>
      <c r="D1202" s="14">
        <f>IF((ISNUMBER(SEARCH(A1202,T1188))),1,0)</f>
        <v>0</v>
      </c>
      <c r="E1202" s="23">
        <v>1</v>
      </c>
      <c r="F1202" s="24">
        <f t="shared" si="102"/>
        <v>0</v>
      </c>
    </row>
    <row r="1203" spans="1:45" x14ac:dyDescent="0.25">
      <c r="A1203" s="30" t="str">
        <f t="shared" si="101"/>
        <v>PIT</v>
      </c>
      <c r="B1203" s="14">
        <f>F$12</f>
        <v>7</v>
      </c>
      <c r="C1203">
        <f>G$12</f>
        <v>2</v>
      </c>
      <c r="D1203" s="14">
        <f>IF((ISNUMBER(SEARCH(A1203,T1188))),1,0)</f>
        <v>0</v>
      </c>
      <c r="E1203" s="23">
        <v>1</v>
      </c>
      <c r="F1203" s="24">
        <f t="shared" si="102"/>
        <v>0</v>
      </c>
    </row>
    <row r="1204" spans="1:45" x14ac:dyDescent="0.25">
      <c r="A1204" t="str">
        <f t="shared" si="101"/>
        <v>PHI</v>
      </c>
      <c r="B1204" s="14">
        <f>F$13</f>
        <v>8</v>
      </c>
      <c r="C1204">
        <f>G$13</f>
        <v>4</v>
      </c>
      <c r="D1204" s="14">
        <f>IF((ISNUMBER(SEARCH(A1204,T1188))),1,0)</f>
        <v>1</v>
      </c>
      <c r="E1204" s="23">
        <v>2</v>
      </c>
      <c r="F1204" s="24">
        <f t="shared" si="102"/>
        <v>64</v>
      </c>
    </row>
    <row r="1205" spans="1:45" x14ac:dyDescent="0.25">
      <c r="C1205" t="s">
        <v>18</v>
      </c>
      <c r="D1205" s="14">
        <f>COUNTIF(D1189:D1204, 1)</f>
        <v>8</v>
      </c>
      <c r="E1205" t="s">
        <v>19</v>
      </c>
      <c r="F1205" s="24">
        <f>SUM(F1189:F1204)</f>
        <v>133</v>
      </c>
    </row>
    <row r="1206" spans="1:45" x14ac:dyDescent="0.25">
      <c r="A1206" s="1"/>
      <c r="D1206" t="s">
        <v>8</v>
      </c>
      <c r="E1206" s="14" t="s">
        <v>40</v>
      </c>
      <c r="F1206" s="2">
        <f>VLOOKUP(E1206,$I$3:$J$30,2,FALSE)</f>
        <v>7</v>
      </c>
    </row>
    <row r="1207" spans="1:45" x14ac:dyDescent="0.25">
      <c r="A1207" s="1"/>
      <c r="D1207" t="s">
        <v>9</v>
      </c>
      <c r="E1207" t="str">
        <f>S1188</f>
        <v>avs</v>
      </c>
      <c r="F1207" s="24">
        <v>0</v>
      </c>
    </row>
    <row r="1208" spans="1:45" ht="15.75" thickBot="1" x14ac:dyDescent="0.3">
      <c r="A1208" s="3"/>
      <c r="B1208" s="4"/>
      <c r="C1208" s="4"/>
      <c r="D1208" s="15"/>
      <c r="E1208" s="4" t="s">
        <v>6</v>
      </c>
      <c r="F1208" s="25">
        <f>SUM(F1205:F1207)</f>
        <v>140</v>
      </c>
    </row>
    <row r="1210" spans="1:45" ht="15.75" thickBot="1" x14ac:dyDescent="0.3"/>
    <row r="1211" spans="1:45" ht="27" thickBot="1" x14ac:dyDescent="0.3">
      <c r="A1211" s="18" t="s">
        <v>5</v>
      </c>
      <c r="B1211" s="27" t="str">
        <f>P1211</f>
        <v>Sabres rock 2026</v>
      </c>
      <c r="C1211" s="19" t="s">
        <v>2</v>
      </c>
      <c r="D1211" s="20" t="s">
        <v>13</v>
      </c>
      <c r="E1211" s="21" t="s">
        <v>4</v>
      </c>
      <c r="F1211" s="22" t="s">
        <v>12</v>
      </c>
      <c r="N1211" s="48">
        <v>46133.691412037035</v>
      </c>
      <c r="O1211" s="8" t="s">
        <v>73</v>
      </c>
      <c r="P1211" s="8" t="s">
        <v>287</v>
      </c>
      <c r="Q1211" s="8" t="s">
        <v>277</v>
      </c>
      <c r="R1211" s="8" t="s">
        <v>77</v>
      </c>
      <c r="S1211" s="8" t="s">
        <v>288</v>
      </c>
      <c r="T1211" s="9" t="s">
        <v>177</v>
      </c>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row>
    <row r="1212" spans="1:45" x14ac:dyDescent="0.25">
      <c r="A1212" s="33" t="str">
        <f>$A1189</f>
        <v>COL</v>
      </c>
      <c r="B1212" s="14">
        <f>B$4</f>
        <v>1</v>
      </c>
      <c r="C1212">
        <f>C$4</f>
        <v>5</v>
      </c>
      <c r="D1212" s="14">
        <f>IF((ISNUMBER(SEARCH(A1212,T1211))),1,0)</f>
        <v>0</v>
      </c>
      <c r="E1212" s="23">
        <v>1</v>
      </c>
      <c r="F1212" s="24">
        <f>B1212*C1212*D1212*E1212</f>
        <v>0</v>
      </c>
    </row>
    <row r="1213" spans="1:45" x14ac:dyDescent="0.25">
      <c r="A1213" s="29" t="str">
        <f t="shared" ref="A1213:A1227" si="103">A1190</f>
        <v>LAK</v>
      </c>
      <c r="B1213" s="14">
        <f>B$5</f>
        <v>8</v>
      </c>
      <c r="C1213">
        <f>C$5</f>
        <v>0</v>
      </c>
      <c r="D1213" s="14">
        <f>IF((ISNUMBER(SEARCH(A1213,T1211))),1,0)</f>
        <v>1</v>
      </c>
      <c r="E1213" s="23">
        <v>1</v>
      </c>
      <c r="F1213" s="24">
        <f t="shared" ref="F1213:F1227" si="104">B1213*C1213*D1213*E1213</f>
        <v>0</v>
      </c>
    </row>
    <row r="1214" spans="1:45" x14ac:dyDescent="0.25">
      <c r="A1214" s="32" t="str">
        <f t="shared" si="103"/>
        <v>Dal</v>
      </c>
      <c r="B1214" s="14">
        <f>B$6</f>
        <v>2</v>
      </c>
      <c r="C1214">
        <f>C$6</f>
        <v>2</v>
      </c>
      <c r="D1214" s="14">
        <f>IF((ISNUMBER(SEARCH(A1214,T1211))),1,0)</f>
        <v>0</v>
      </c>
      <c r="E1214" s="23">
        <v>1</v>
      </c>
      <c r="F1214" s="24">
        <f t="shared" si="104"/>
        <v>0</v>
      </c>
    </row>
    <row r="1215" spans="1:45" x14ac:dyDescent="0.25">
      <c r="A1215" s="29" t="str">
        <f t="shared" si="103"/>
        <v>MIN</v>
      </c>
      <c r="B1215" s="14">
        <f>B$7</f>
        <v>3</v>
      </c>
      <c r="C1215">
        <f>C$7</f>
        <v>4</v>
      </c>
      <c r="D1215" s="14">
        <f>IF((ISNUMBER(SEARCH(A1215,T1211))),1,0)</f>
        <v>1</v>
      </c>
      <c r="E1215" s="23">
        <v>1</v>
      </c>
      <c r="F1215" s="24">
        <f t="shared" si="104"/>
        <v>12</v>
      </c>
    </row>
    <row r="1216" spans="1:45" x14ac:dyDescent="0.25">
      <c r="A1216" t="str">
        <f t="shared" si="103"/>
        <v>VGK</v>
      </c>
      <c r="B1216" s="14">
        <f>B$10</f>
        <v>4</v>
      </c>
      <c r="C1216">
        <f>C$10</f>
        <v>5</v>
      </c>
      <c r="D1216" s="14">
        <f>IF((ISNUMBER(SEARCH(A1216,T1211))),1,0)</f>
        <v>1</v>
      </c>
      <c r="E1216" s="23">
        <v>1</v>
      </c>
      <c r="F1216" s="24">
        <f t="shared" si="104"/>
        <v>20</v>
      </c>
    </row>
    <row r="1217" spans="1:6" x14ac:dyDescent="0.25">
      <c r="A1217" s="29" t="str">
        <f t="shared" si="103"/>
        <v>UTA</v>
      </c>
      <c r="B1217" s="14">
        <f>B$11</f>
        <v>6</v>
      </c>
      <c r="C1217">
        <f>C$11</f>
        <v>2</v>
      </c>
      <c r="D1217" s="14">
        <f>IF((ISNUMBER(SEARCH(A1217,T1211))),1,0)</f>
        <v>0</v>
      </c>
      <c r="E1217" s="23">
        <v>1</v>
      </c>
      <c r="F1217" s="24">
        <f t="shared" si="104"/>
        <v>0</v>
      </c>
    </row>
    <row r="1218" spans="1:6" x14ac:dyDescent="0.25">
      <c r="A1218" s="32" t="str">
        <f t="shared" si="103"/>
        <v>EDM</v>
      </c>
      <c r="B1218" s="14">
        <f>B$12</f>
        <v>5</v>
      </c>
      <c r="C1218">
        <f>C$12</f>
        <v>2</v>
      </c>
      <c r="D1218" s="14">
        <f>IF((ISNUMBER(SEARCH(A1218,T1211))),1,0)</f>
        <v>1</v>
      </c>
      <c r="E1218" s="23">
        <v>1</v>
      </c>
      <c r="F1218" s="24">
        <f t="shared" si="104"/>
        <v>10</v>
      </c>
    </row>
    <row r="1219" spans="1:6" x14ac:dyDescent="0.25">
      <c r="A1219" s="32" t="str">
        <f t="shared" si="103"/>
        <v>ANAH</v>
      </c>
      <c r="B1219" s="14">
        <f>B$13</f>
        <v>7</v>
      </c>
      <c r="C1219">
        <f>C$13</f>
        <v>4</v>
      </c>
      <c r="D1219" s="14">
        <f>IF((ISNUMBER(SEARCH(A1219,T1211))),1,0)</f>
        <v>0</v>
      </c>
      <c r="E1219" s="23">
        <v>1</v>
      </c>
      <c r="F1219" s="24">
        <f t="shared" si="104"/>
        <v>0</v>
      </c>
    </row>
    <row r="1220" spans="1:6" x14ac:dyDescent="0.25">
      <c r="A1220" s="31" t="str">
        <f t="shared" si="103"/>
        <v>BUF</v>
      </c>
      <c r="B1220" s="14">
        <f>F$4</f>
        <v>2</v>
      </c>
      <c r="C1220">
        <f>G$4</f>
        <v>4</v>
      </c>
      <c r="D1220" s="14">
        <f>IF((ISNUMBER(SEARCH(A1220,T1211))),1,0)</f>
        <v>1</v>
      </c>
      <c r="E1220" s="23">
        <v>1</v>
      </c>
      <c r="F1220" s="24">
        <f t="shared" si="104"/>
        <v>8</v>
      </c>
    </row>
    <row r="1221" spans="1:6" x14ac:dyDescent="0.25">
      <c r="A1221" s="31" t="str">
        <f t="shared" si="103"/>
        <v>BOS</v>
      </c>
      <c r="B1221" s="14">
        <f>F$5</f>
        <v>5</v>
      </c>
      <c r="C1221">
        <f>G$5</f>
        <v>2</v>
      </c>
      <c r="D1221" s="14">
        <f>IF((ISNUMBER(SEARCH(A1221,T1211))),1,0)</f>
        <v>0</v>
      </c>
      <c r="E1221" s="23">
        <v>1</v>
      </c>
      <c r="F1221" s="24">
        <f t="shared" si="104"/>
        <v>0</v>
      </c>
    </row>
    <row r="1222" spans="1:6" x14ac:dyDescent="0.25">
      <c r="A1222" s="30" t="str">
        <f t="shared" si="103"/>
        <v>TBL</v>
      </c>
      <c r="B1222" s="14">
        <f>F$6</f>
        <v>3</v>
      </c>
      <c r="C1222">
        <f>G$6</f>
        <v>3</v>
      </c>
      <c r="D1222" s="14">
        <f>IF((ISNUMBER(SEARCH(A1222,T1211))),1,0)</f>
        <v>0</v>
      </c>
      <c r="E1222" s="23">
        <v>1</v>
      </c>
      <c r="F1222" s="24">
        <f t="shared" si="104"/>
        <v>0</v>
      </c>
    </row>
    <row r="1223" spans="1:6" x14ac:dyDescent="0.25">
      <c r="A1223" s="30" t="str">
        <f t="shared" si="103"/>
        <v>MTL</v>
      </c>
      <c r="B1223" s="14">
        <f>F$7</f>
        <v>4</v>
      </c>
      <c r="C1223">
        <f>G$7</f>
        <v>4</v>
      </c>
      <c r="D1223" s="14">
        <f>IF((ISNUMBER(SEARCH(A1223,T1211))),1,0)</f>
        <v>1</v>
      </c>
      <c r="E1223" s="23">
        <v>2</v>
      </c>
      <c r="F1223" s="24">
        <f t="shared" si="104"/>
        <v>32</v>
      </c>
    </row>
    <row r="1224" spans="1:6" x14ac:dyDescent="0.25">
      <c r="A1224" s="31" t="str">
        <f t="shared" si="103"/>
        <v>CAR</v>
      </c>
      <c r="B1224" s="14">
        <f>F$10</f>
        <v>1</v>
      </c>
      <c r="C1224">
        <f>G$10</f>
        <v>6</v>
      </c>
      <c r="D1224" s="14">
        <f>IF((ISNUMBER(SEARCH(A1224,T1211))),1,0)</f>
        <v>0</v>
      </c>
      <c r="E1224" s="23">
        <v>1</v>
      </c>
      <c r="F1224" s="24">
        <f t="shared" si="104"/>
        <v>0</v>
      </c>
    </row>
    <row r="1225" spans="1:6" x14ac:dyDescent="0.25">
      <c r="A1225" s="36" t="str">
        <f t="shared" si="103"/>
        <v>OTT</v>
      </c>
      <c r="B1225" s="14">
        <f>F$11</f>
        <v>6</v>
      </c>
      <c r="C1225">
        <f>G$11</f>
        <v>0</v>
      </c>
      <c r="D1225" s="14">
        <f>IF((ISNUMBER(SEARCH(A1225,T1211))),1,0)</f>
        <v>1</v>
      </c>
      <c r="E1225" s="23">
        <v>1</v>
      </c>
      <c r="F1225" s="24">
        <f t="shared" si="104"/>
        <v>0</v>
      </c>
    </row>
    <row r="1226" spans="1:6" x14ac:dyDescent="0.25">
      <c r="A1226" s="30" t="str">
        <f t="shared" si="103"/>
        <v>PIT</v>
      </c>
      <c r="B1226" s="14">
        <f>F$12</f>
        <v>7</v>
      </c>
      <c r="C1226">
        <f>G$12</f>
        <v>2</v>
      </c>
      <c r="D1226" s="14">
        <f>IF((ISNUMBER(SEARCH(A1226,T1211))),1,0)</f>
        <v>0</v>
      </c>
      <c r="E1226" s="23">
        <v>1</v>
      </c>
      <c r="F1226" s="24">
        <f t="shared" si="104"/>
        <v>0</v>
      </c>
    </row>
    <row r="1227" spans="1:6" x14ac:dyDescent="0.25">
      <c r="A1227" t="str">
        <f t="shared" si="103"/>
        <v>PHI</v>
      </c>
      <c r="B1227" s="14">
        <f>F$13</f>
        <v>8</v>
      </c>
      <c r="C1227">
        <f>G$13</f>
        <v>4</v>
      </c>
      <c r="D1227" s="14">
        <f>IF((ISNUMBER(SEARCH(A1227,T1211))),1,0)</f>
        <v>1</v>
      </c>
      <c r="E1227" s="23">
        <v>1</v>
      </c>
      <c r="F1227" s="24">
        <f t="shared" si="104"/>
        <v>32</v>
      </c>
    </row>
    <row r="1228" spans="1:6" x14ac:dyDescent="0.25">
      <c r="C1228" t="s">
        <v>18</v>
      </c>
      <c r="D1228" s="14">
        <f>COUNTIF(D1212:D1227, 1)</f>
        <v>8</v>
      </c>
      <c r="E1228" t="s">
        <v>19</v>
      </c>
      <c r="F1228" s="24">
        <f>SUM(F1212:F1227)</f>
        <v>114</v>
      </c>
    </row>
    <row r="1229" spans="1:6" x14ac:dyDescent="0.25">
      <c r="A1229" s="1"/>
      <c r="D1229" t="s">
        <v>8</v>
      </c>
      <c r="E1229" s="14" t="s">
        <v>277</v>
      </c>
      <c r="F1229" s="2">
        <f>VLOOKUP(E1229,$I$3:$J$30,2,FALSE)</f>
        <v>7</v>
      </c>
    </row>
    <row r="1230" spans="1:6" x14ac:dyDescent="0.25">
      <c r="A1230" s="1"/>
      <c r="D1230" t="s">
        <v>9</v>
      </c>
      <c r="E1230" t="str">
        <f>S1211</f>
        <v>Buffalo</v>
      </c>
      <c r="F1230" s="24">
        <v>0</v>
      </c>
    </row>
    <row r="1231" spans="1:6" ht="15.75" thickBot="1" x14ac:dyDescent="0.3">
      <c r="A1231" s="3"/>
      <c r="B1231" s="4"/>
      <c r="C1231" s="4"/>
      <c r="D1231" s="15"/>
      <c r="E1231" s="4" t="s">
        <v>6</v>
      </c>
      <c r="F1231" s="25">
        <f>SUM(F1228:F1230)</f>
        <v>121</v>
      </c>
    </row>
    <row r="1233" spans="1:45" ht="15.75" thickBot="1" x14ac:dyDescent="0.3"/>
    <row r="1234" spans="1:45" ht="27" thickBot="1" x14ac:dyDescent="0.3">
      <c r="A1234" s="18" t="s">
        <v>5</v>
      </c>
      <c r="B1234" s="27" t="str">
        <f>P1234</f>
        <v>AWhite 11</v>
      </c>
      <c r="C1234" s="19" t="s">
        <v>2</v>
      </c>
      <c r="D1234" s="20" t="s">
        <v>13</v>
      </c>
      <c r="E1234" s="21" t="s">
        <v>4</v>
      </c>
      <c r="F1234" s="22" t="s">
        <v>12</v>
      </c>
      <c r="N1234" s="48">
        <v>46133.719583333332</v>
      </c>
      <c r="O1234" s="8" t="s">
        <v>73</v>
      </c>
      <c r="P1234" s="8" t="s">
        <v>289</v>
      </c>
      <c r="Q1234" s="8" t="s">
        <v>290</v>
      </c>
      <c r="R1234" s="8" t="s">
        <v>55</v>
      </c>
      <c r="S1234" s="8" t="s">
        <v>55</v>
      </c>
      <c r="T1234" s="9" t="s">
        <v>160</v>
      </c>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row>
    <row r="1235" spans="1:45" x14ac:dyDescent="0.25">
      <c r="A1235" s="33" t="str">
        <f>$A1212</f>
        <v>COL</v>
      </c>
      <c r="B1235" s="14">
        <f>B$4</f>
        <v>1</v>
      </c>
      <c r="C1235">
        <f>C$4</f>
        <v>5</v>
      </c>
      <c r="D1235" s="14">
        <f>IF((ISNUMBER(SEARCH(A1235,T1234))),1,0)</f>
        <v>1</v>
      </c>
      <c r="E1235" s="23">
        <v>2</v>
      </c>
      <c r="F1235" s="24">
        <f>B1235*C1235*D1235*E1235</f>
        <v>10</v>
      </c>
    </row>
    <row r="1236" spans="1:45" x14ac:dyDescent="0.25">
      <c r="A1236" s="29" t="str">
        <f t="shared" ref="A1236:A1250" si="105">A1213</f>
        <v>LAK</v>
      </c>
      <c r="B1236" s="14">
        <f>B$5</f>
        <v>8</v>
      </c>
      <c r="C1236">
        <f>C$5</f>
        <v>0</v>
      </c>
      <c r="D1236" s="14">
        <f>IF((ISNUMBER(SEARCH(A1236,T1234))),1,0)</f>
        <v>0</v>
      </c>
      <c r="E1236" s="23">
        <v>1</v>
      </c>
      <c r="F1236" s="24">
        <f t="shared" ref="F1236:F1250" si="106">B1236*C1236*D1236*E1236</f>
        <v>0</v>
      </c>
    </row>
    <row r="1237" spans="1:45" x14ac:dyDescent="0.25">
      <c r="A1237" s="32" t="str">
        <f t="shared" si="105"/>
        <v>Dal</v>
      </c>
      <c r="B1237" s="14">
        <f>B$6</f>
        <v>2</v>
      </c>
      <c r="C1237">
        <f>C$6</f>
        <v>2</v>
      </c>
      <c r="D1237" s="14">
        <f>IF((ISNUMBER(SEARCH(A1237,T1234))),1,0)</f>
        <v>0</v>
      </c>
      <c r="E1237" s="23">
        <v>1</v>
      </c>
      <c r="F1237" s="24">
        <f t="shared" si="106"/>
        <v>0</v>
      </c>
    </row>
    <row r="1238" spans="1:45" x14ac:dyDescent="0.25">
      <c r="A1238" s="29" t="str">
        <f t="shared" si="105"/>
        <v>MIN</v>
      </c>
      <c r="B1238" s="14">
        <f>B$7</f>
        <v>3</v>
      </c>
      <c r="C1238">
        <f>C$7</f>
        <v>4</v>
      </c>
      <c r="D1238" s="14">
        <f>IF((ISNUMBER(SEARCH(A1238,T1234))),1,0)</f>
        <v>1</v>
      </c>
      <c r="E1238" s="23">
        <v>1</v>
      </c>
      <c r="F1238" s="24">
        <f t="shared" si="106"/>
        <v>12</v>
      </c>
    </row>
    <row r="1239" spans="1:45" x14ac:dyDescent="0.25">
      <c r="A1239" t="str">
        <f t="shared" si="105"/>
        <v>VGK</v>
      </c>
      <c r="B1239" s="14">
        <f>B$10</f>
        <v>4</v>
      </c>
      <c r="C1239">
        <f>C$10</f>
        <v>5</v>
      </c>
      <c r="D1239" s="14">
        <f>IF((ISNUMBER(SEARCH(A1239,T1234))),1,0)</f>
        <v>1</v>
      </c>
      <c r="E1239" s="23">
        <v>1</v>
      </c>
      <c r="F1239" s="24">
        <f t="shared" si="106"/>
        <v>20</v>
      </c>
    </row>
    <row r="1240" spans="1:45" x14ac:dyDescent="0.25">
      <c r="A1240" s="29" t="str">
        <f t="shared" si="105"/>
        <v>UTA</v>
      </c>
      <c r="B1240" s="14">
        <f>B$11</f>
        <v>6</v>
      </c>
      <c r="C1240">
        <f>C$11</f>
        <v>2</v>
      </c>
      <c r="D1240" s="14">
        <f>IF((ISNUMBER(SEARCH(A1240,T1234))),1,0)</f>
        <v>0</v>
      </c>
      <c r="E1240" s="23">
        <v>1</v>
      </c>
      <c r="F1240" s="24">
        <f t="shared" si="106"/>
        <v>0</v>
      </c>
    </row>
    <row r="1241" spans="1:45" x14ac:dyDescent="0.25">
      <c r="A1241" s="32" t="str">
        <f t="shared" si="105"/>
        <v>EDM</v>
      </c>
      <c r="B1241" s="14">
        <f>B$12</f>
        <v>5</v>
      </c>
      <c r="C1241">
        <f>C$12</f>
        <v>2</v>
      </c>
      <c r="D1241" s="14">
        <f>IF((ISNUMBER(SEARCH(A1241,T1234))),1,0)</f>
        <v>1</v>
      </c>
      <c r="E1241" s="23">
        <v>1</v>
      </c>
      <c r="F1241" s="24">
        <f t="shared" si="106"/>
        <v>10</v>
      </c>
    </row>
    <row r="1242" spans="1:45" x14ac:dyDescent="0.25">
      <c r="A1242" s="32" t="str">
        <f t="shared" si="105"/>
        <v>ANAH</v>
      </c>
      <c r="B1242" s="14">
        <f>B$13</f>
        <v>7</v>
      </c>
      <c r="C1242">
        <f>C$13</f>
        <v>4</v>
      </c>
      <c r="D1242" s="14">
        <f>IF((ISNUMBER(SEARCH(A1242,T1234))),1,0)</f>
        <v>0</v>
      </c>
      <c r="E1242" s="23">
        <v>1</v>
      </c>
      <c r="F1242" s="24">
        <f t="shared" si="106"/>
        <v>0</v>
      </c>
    </row>
    <row r="1243" spans="1:45" x14ac:dyDescent="0.25">
      <c r="A1243" s="31" t="str">
        <f t="shared" si="105"/>
        <v>BUF</v>
      </c>
      <c r="B1243" s="14">
        <f>F$4</f>
        <v>2</v>
      </c>
      <c r="C1243">
        <f>G$4</f>
        <v>4</v>
      </c>
      <c r="D1243" s="14">
        <f>IF((ISNUMBER(SEARCH(A1243,T1234))),1,0)</f>
        <v>1</v>
      </c>
      <c r="E1243" s="23">
        <v>1</v>
      </c>
      <c r="F1243" s="24">
        <f t="shared" si="106"/>
        <v>8</v>
      </c>
    </row>
    <row r="1244" spans="1:45" x14ac:dyDescent="0.25">
      <c r="A1244" s="31" t="str">
        <f t="shared" si="105"/>
        <v>BOS</v>
      </c>
      <c r="B1244" s="14">
        <f>F$5</f>
        <v>5</v>
      </c>
      <c r="C1244">
        <f>G$5</f>
        <v>2</v>
      </c>
      <c r="D1244" s="14">
        <f>IF((ISNUMBER(SEARCH(A1244,T1234))),1,0)</f>
        <v>0</v>
      </c>
      <c r="E1244" s="23">
        <v>1</v>
      </c>
      <c r="F1244" s="24">
        <f t="shared" si="106"/>
        <v>0</v>
      </c>
    </row>
    <row r="1245" spans="1:45" x14ac:dyDescent="0.25">
      <c r="A1245" s="30" t="str">
        <f t="shared" si="105"/>
        <v>TBL</v>
      </c>
      <c r="B1245" s="14">
        <f>F$6</f>
        <v>3</v>
      </c>
      <c r="C1245">
        <f>G$6</f>
        <v>3</v>
      </c>
      <c r="D1245" s="14">
        <f>IF((ISNUMBER(SEARCH(A1245,T1234))),1,0)</f>
        <v>1</v>
      </c>
      <c r="E1245" s="23">
        <v>1</v>
      </c>
      <c r="F1245" s="24">
        <f t="shared" si="106"/>
        <v>9</v>
      </c>
    </row>
    <row r="1246" spans="1:45" x14ac:dyDescent="0.25">
      <c r="A1246" s="30" t="str">
        <f t="shared" si="105"/>
        <v>MTL</v>
      </c>
      <c r="B1246" s="14">
        <f>F$7</f>
        <v>4</v>
      </c>
      <c r="C1246">
        <f>G$7</f>
        <v>4</v>
      </c>
      <c r="D1246" s="14">
        <f>IF((ISNUMBER(SEARCH(A1246,T1234))),1,0)</f>
        <v>0</v>
      </c>
      <c r="E1246" s="23">
        <v>1</v>
      </c>
      <c r="F1246" s="24">
        <f t="shared" si="106"/>
        <v>0</v>
      </c>
    </row>
    <row r="1247" spans="1:45" x14ac:dyDescent="0.25">
      <c r="A1247" s="31" t="str">
        <f t="shared" si="105"/>
        <v>CAR</v>
      </c>
      <c r="B1247" s="14">
        <f>F$10</f>
        <v>1</v>
      </c>
      <c r="C1247">
        <f>G$10</f>
        <v>6</v>
      </c>
      <c r="D1247" s="14">
        <f>IF((ISNUMBER(SEARCH(A1247,T1234))),1,0)</f>
        <v>1</v>
      </c>
      <c r="E1247" s="23">
        <v>1</v>
      </c>
      <c r="F1247" s="24">
        <f t="shared" si="106"/>
        <v>6</v>
      </c>
    </row>
    <row r="1248" spans="1:45" x14ac:dyDescent="0.25">
      <c r="A1248" s="36" t="str">
        <f t="shared" si="105"/>
        <v>OTT</v>
      </c>
      <c r="B1248" s="14">
        <f>F$11</f>
        <v>6</v>
      </c>
      <c r="C1248">
        <f>G$11</f>
        <v>0</v>
      </c>
      <c r="D1248" s="14">
        <f>IF((ISNUMBER(SEARCH(A1248,T1234))),1,0)</f>
        <v>0</v>
      </c>
      <c r="E1248" s="23">
        <v>1</v>
      </c>
      <c r="F1248" s="24">
        <f t="shared" si="106"/>
        <v>0</v>
      </c>
    </row>
    <row r="1249" spans="1:45" x14ac:dyDescent="0.25">
      <c r="A1249" s="30" t="str">
        <f t="shared" si="105"/>
        <v>PIT</v>
      </c>
      <c r="B1249" s="14">
        <f>F$12</f>
        <v>7</v>
      </c>
      <c r="C1249">
        <f>G$12</f>
        <v>2</v>
      </c>
      <c r="D1249" s="14">
        <f>IF((ISNUMBER(SEARCH(A1249,T1234))),1,0)</f>
        <v>1</v>
      </c>
      <c r="E1249" s="23">
        <v>1</v>
      </c>
      <c r="F1249" s="24">
        <f t="shared" si="106"/>
        <v>14</v>
      </c>
    </row>
    <row r="1250" spans="1:45" x14ac:dyDescent="0.25">
      <c r="A1250" t="str">
        <f t="shared" si="105"/>
        <v>PHI</v>
      </c>
      <c r="B1250" s="14">
        <f>F$13</f>
        <v>8</v>
      </c>
      <c r="C1250">
        <f>G$13</f>
        <v>4</v>
      </c>
      <c r="D1250" s="14">
        <f>IF((ISNUMBER(SEARCH(A1250,T1234))),1,0)</f>
        <v>0</v>
      </c>
      <c r="E1250" s="23">
        <v>1</v>
      </c>
      <c r="F1250" s="24">
        <f t="shared" si="106"/>
        <v>0</v>
      </c>
    </row>
    <row r="1251" spans="1:45" x14ac:dyDescent="0.25">
      <c r="C1251" t="s">
        <v>18</v>
      </c>
      <c r="D1251" s="14">
        <f>COUNTIF(D1235:D1250, 1)</f>
        <v>8</v>
      </c>
      <c r="E1251" t="s">
        <v>19</v>
      </c>
      <c r="F1251" s="24">
        <f>SUM(F1235:F1250)</f>
        <v>89</v>
      </c>
    </row>
    <row r="1252" spans="1:45" x14ac:dyDescent="0.25">
      <c r="A1252" s="1"/>
      <c r="D1252" t="s">
        <v>8</v>
      </c>
      <c r="E1252" s="14" t="s">
        <v>40</v>
      </c>
      <c r="F1252" s="2">
        <f>VLOOKUP(E1252,$I$3:$J$30,2,FALSE)</f>
        <v>7</v>
      </c>
    </row>
    <row r="1253" spans="1:45" x14ac:dyDescent="0.25">
      <c r="A1253" s="1"/>
      <c r="D1253" t="s">
        <v>9</v>
      </c>
      <c r="E1253" t="str">
        <f>S1234</f>
        <v>Colorado</v>
      </c>
      <c r="F1253" s="24">
        <v>0</v>
      </c>
    </row>
    <row r="1254" spans="1:45" ht="15.75" thickBot="1" x14ac:dyDescent="0.3">
      <c r="A1254" s="3"/>
      <c r="B1254" s="4"/>
      <c r="C1254" s="4"/>
      <c r="D1254" s="15"/>
      <c r="E1254" s="4" t="s">
        <v>6</v>
      </c>
      <c r="F1254" s="25">
        <f>SUM(F1251:F1253)</f>
        <v>96</v>
      </c>
    </row>
    <row r="1256" spans="1:45" ht="15.75" thickBot="1" x14ac:dyDescent="0.3"/>
    <row r="1257" spans="1:45" ht="27" thickBot="1" x14ac:dyDescent="0.3">
      <c r="A1257" s="18" t="s">
        <v>5</v>
      </c>
      <c r="B1257" s="27" t="str">
        <f>P1257</f>
        <v>Kat!</v>
      </c>
      <c r="C1257" s="19" t="s">
        <v>2</v>
      </c>
      <c r="D1257" s="20" t="s">
        <v>13</v>
      </c>
      <c r="E1257" s="21" t="s">
        <v>4</v>
      </c>
      <c r="F1257" s="22" t="s">
        <v>12</v>
      </c>
      <c r="N1257" s="48">
        <v>46133.781655092593</v>
      </c>
      <c r="O1257" s="7">
        <v>2896860459</v>
      </c>
      <c r="P1257" s="8" t="s">
        <v>291</v>
      </c>
      <c r="Q1257" s="8" t="s">
        <v>21</v>
      </c>
      <c r="R1257" s="8" t="s">
        <v>55</v>
      </c>
      <c r="S1257" s="8" t="s">
        <v>55</v>
      </c>
      <c r="T1257" s="9" t="s">
        <v>169</v>
      </c>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row>
    <row r="1258" spans="1:45" x14ac:dyDescent="0.25">
      <c r="A1258" s="33" t="str">
        <f>$A1235</f>
        <v>COL</v>
      </c>
      <c r="B1258" s="14">
        <f>B$4</f>
        <v>1</v>
      </c>
      <c r="C1258">
        <f>C$4</f>
        <v>5</v>
      </c>
      <c r="D1258" s="14">
        <f>IF((ISNUMBER(SEARCH(A1258,T1257))),1,0)</f>
        <v>1</v>
      </c>
      <c r="E1258" s="23">
        <v>2</v>
      </c>
      <c r="F1258" s="24">
        <f>B1258*C1258*D1258*E1258</f>
        <v>10</v>
      </c>
    </row>
    <row r="1259" spans="1:45" x14ac:dyDescent="0.25">
      <c r="A1259" s="29" t="str">
        <f t="shared" ref="A1259:A1273" si="107">A1236</f>
        <v>LAK</v>
      </c>
      <c r="B1259" s="14">
        <f>B$5</f>
        <v>8</v>
      </c>
      <c r="C1259">
        <f>C$5</f>
        <v>0</v>
      </c>
      <c r="D1259" s="14">
        <f>IF((ISNUMBER(SEARCH(A1259,T1257))),1,0)</f>
        <v>0</v>
      </c>
      <c r="E1259" s="23">
        <v>1</v>
      </c>
      <c r="F1259" s="24">
        <f t="shared" ref="F1259:F1273" si="108">B1259*C1259*D1259*E1259</f>
        <v>0</v>
      </c>
    </row>
    <row r="1260" spans="1:45" x14ac:dyDescent="0.25">
      <c r="A1260" s="32" t="str">
        <f t="shared" si="107"/>
        <v>Dal</v>
      </c>
      <c r="B1260" s="14">
        <f>B$6</f>
        <v>2</v>
      </c>
      <c r="C1260">
        <f>C$6</f>
        <v>2</v>
      </c>
      <c r="D1260" s="14">
        <f>IF((ISNUMBER(SEARCH(A1260,T1257))),1,0)</f>
        <v>0</v>
      </c>
      <c r="E1260" s="23">
        <v>1</v>
      </c>
      <c r="F1260" s="24">
        <f t="shared" si="108"/>
        <v>0</v>
      </c>
    </row>
    <row r="1261" spans="1:45" x14ac:dyDescent="0.25">
      <c r="A1261" s="29" t="str">
        <f t="shared" si="107"/>
        <v>MIN</v>
      </c>
      <c r="B1261" s="14">
        <f>B$7</f>
        <v>3</v>
      </c>
      <c r="C1261">
        <f>C$7</f>
        <v>4</v>
      </c>
      <c r="D1261" s="14">
        <f>IF((ISNUMBER(SEARCH(A1261,T1257))),1,0)</f>
        <v>1</v>
      </c>
      <c r="E1261" s="23">
        <v>1</v>
      </c>
      <c r="F1261" s="24">
        <f t="shared" si="108"/>
        <v>12</v>
      </c>
    </row>
    <row r="1262" spans="1:45" x14ac:dyDescent="0.25">
      <c r="A1262" t="str">
        <f t="shared" si="107"/>
        <v>VGK</v>
      </c>
      <c r="B1262" s="14">
        <f>B$10</f>
        <v>4</v>
      </c>
      <c r="C1262">
        <f>C$10</f>
        <v>5</v>
      </c>
      <c r="D1262" s="14">
        <f>IF((ISNUMBER(SEARCH(A1262,T1257))),1,0)</f>
        <v>0</v>
      </c>
      <c r="E1262" s="23">
        <v>1</v>
      </c>
      <c r="F1262" s="24">
        <f t="shared" si="108"/>
        <v>0</v>
      </c>
    </row>
    <row r="1263" spans="1:45" x14ac:dyDescent="0.25">
      <c r="A1263" s="29" t="str">
        <f t="shared" si="107"/>
        <v>UTA</v>
      </c>
      <c r="B1263" s="14">
        <f>B$11</f>
        <v>6</v>
      </c>
      <c r="C1263">
        <f>C$11</f>
        <v>2</v>
      </c>
      <c r="D1263" s="14">
        <f>IF((ISNUMBER(SEARCH(A1263,T1257))),1,0)</f>
        <v>1</v>
      </c>
      <c r="E1263" s="23">
        <v>1</v>
      </c>
      <c r="F1263" s="24">
        <f t="shared" si="108"/>
        <v>12</v>
      </c>
    </row>
    <row r="1264" spans="1:45" x14ac:dyDescent="0.25">
      <c r="A1264" s="32" t="str">
        <f t="shared" si="107"/>
        <v>EDM</v>
      </c>
      <c r="B1264" s="14">
        <f>B$12</f>
        <v>5</v>
      </c>
      <c r="C1264">
        <f>C$12</f>
        <v>2</v>
      </c>
      <c r="D1264" s="14">
        <f>IF((ISNUMBER(SEARCH(A1264,T1257))),1,0)</f>
        <v>1</v>
      </c>
      <c r="E1264" s="23">
        <v>1</v>
      </c>
      <c r="F1264" s="24">
        <f t="shared" si="108"/>
        <v>10</v>
      </c>
    </row>
    <row r="1265" spans="1:45" x14ac:dyDescent="0.25">
      <c r="A1265" s="32" t="str">
        <f t="shared" si="107"/>
        <v>ANAH</v>
      </c>
      <c r="B1265" s="14">
        <f>B$13</f>
        <v>7</v>
      </c>
      <c r="C1265">
        <f>C$13</f>
        <v>4</v>
      </c>
      <c r="D1265" s="14">
        <f>IF((ISNUMBER(SEARCH(A1265,T1257))),1,0)</f>
        <v>0</v>
      </c>
      <c r="E1265" s="23">
        <v>1</v>
      </c>
      <c r="F1265" s="24">
        <f t="shared" si="108"/>
        <v>0</v>
      </c>
    </row>
    <row r="1266" spans="1:45" x14ac:dyDescent="0.25">
      <c r="A1266" s="31" t="str">
        <f t="shared" si="107"/>
        <v>BUF</v>
      </c>
      <c r="B1266" s="14">
        <f>F$4</f>
        <v>2</v>
      </c>
      <c r="C1266">
        <f>G$4</f>
        <v>4</v>
      </c>
      <c r="D1266" s="14">
        <f>IF((ISNUMBER(SEARCH(A1266,T1257))),1,0)</f>
        <v>1</v>
      </c>
      <c r="E1266" s="23">
        <v>1</v>
      </c>
      <c r="F1266" s="24">
        <f t="shared" si="108"/>
        <v>8</v>
      </c>
    </row>
    <row r="1267" spans="1:45" x14ac:dyDescent="0.25">
      <c r="A1267" s="31" t="str">
        <f t="shared" si="107"/>
        <v>BOS</v>
      </c>
      <c r="B1267" s="14">
        <f>F$5</f>
        <v>5</v>
      </c>
      <c r="C1267">
        <f>G$5</f>
        <v>2</v>
      </c>
      <c r="D1267" s="14">
        <f>IF((ISNUMBER(SEARCH(A1267,T1257))),1,0)</f>
        <v>0</v>
      </c>
      <c r="E1267" s="23">
        <v>1</v>
      </c>
      <c r="F1267" s="24">
        <f t="shared" si="108"/>
        <v>0</v>
      </c>
    </row>
    <row r="1268" spans="1:45" x14ac:dyDescent="0.25">
      <c r="A1268" s="30" t="str">
        <f t="shared" si="107"/>
        <v>TBL</v>
      </c>
      <c r="B1268" s="14">
        <f>F$6</f>
        <v>3</v>
      </c>
      <c r="C1268">
        <f>G$6</f>
        <v>3</v>
      </c>
      <c r="D1268" s="14">
        <f>IF((ISNUMBER(SEARCH(A1268,T1257))),1,0)</f>
        <v>1</v>
      </c>
      <c r="E1268" s="23">
        <v>1</v>
      </c>
      <c r="F1268" s="24">
        <f t="shared" si="108"/>
        <v>9</v>
      </c>
    </row>
    <row r="1269" spans="1:45" x14ac:dyDescent="0.25">
      <c r="A1269" s="30" t="str">
        <f t="shared" si="107"/>
        <v>MTL</v>
      </c>
      <c r="B1269" s="14">
        <f>F$7</f>
        <v>4</v>
      </c>
      <c r="C1269">
        <f>G$7</f>
        <v>4</v>
      </c>
      <c r="D1269" s="14">
        <f>IF((ISNUMBER(SEARCH(A1269,T1257))),1,0)</f>
        <v>0</v>
      </c>
      <c r="E1269" s="23">
        <v>1</v>
      </c>
      <c r="F1269" s="24">
        <f t="shared" si="108"/>
        <v>0</v>
      </c>
    </row>
    <row r="1270" spans="1:45" x14ac:dyDescent="0.25">
      <c r="A1270" s="31" t="str">
        <f t="shared" si="107"/>
        <v>CAR</v>
      </c>
      <c r="B1270" s="14">
        <f>F$10</f>
        <v>1</v>
      </c>
      <c r="C1270">
        <f>G$10</f>
        <v>6</v>
      </c>
      <c r="D1270" s="14">
        <f>IF((ISNUMBER(SEARCH(A1270,T1257))),1,0)</f>
        <v>1</v>
      </c>
      <c r="E1270" s="23">
        <v>1</v>
      </c>
      <c r="F1270" s="24">
        <f t="shared" si="108"/>
        <v>6</v>
      </c>
    </row>
    <row r="1271" spans="1:45" x14ac:dyDescent="0.25">
      <c r="A1271" s="36" t="str">
        <f t="shared" si="107"/>
        <v>OTT</v>
      </c>
      <c r="B1271" s="14">
        <f>F$11</f>
        <v>6</v>
      </c>
      <c r="C1271">
        <f>G$11</f>
        <v>0</v>
      </c>
      <c r="D1271" s="14">
        <f>IF((ISNUMBER(SEARCH(A1271,T1257))),1,0)</f>
        <v>0</v>
      </c>
      <c r="E1271" s="23">
        <v>1</v>
      </c>
      <c r="F1271" s="24">
        <f t="shared" si="108"/>
        <v>0</v>
      </c>
    </row>
    <row r="1272" spans="1:45" x14ac:dyDescent="0.25">
      <c r="A1272" s="30" t="str">
        <f t="shared" si="107"/>
        <v>PIT</v>
      </c>
      <c r="B1272" s="14">
        <f>F$12</f>
        <v>7</v>
      </c>
      <c r="C1272">
        <f>G$12</f>
        <v>2</v>
      </c>
      <c r="D1272" s="14">
        <f>IF((ISNUMBER(SEARCH(A1272,T1257))),1,0)</f>
        <v>0</v>
      </c>
      <c r="E1272" s="23">
        <v>1</v>
      </c>
      <c r="F1272" s="24">
        <f t="shared" si="108"/>
        <v>0</v>
      </c>
    </row>
    <row r="1273" spans="1:45" x14ac:dyDescent="0.25">
      <c r="A1273" t="str">
        <f t="shared" si="107"/>
        <v>PHI</v>
      </c>
      <c r="B1273" s="14">
        <f>F$13</f>
        <v>8</v>
      </c>
      <c r="C1273">
        <f>G$13</f>
        <v>4</v>
      </c>
      <c r="D1273" s="14">
        <f>IF((ISNUMBER(SEARCH(A1273,T1257))),1,0)</f>
        <v>1</v>
      </c>
      <c r="E1273" s="23">
        <v>1</v>
      </c>
      <c r="F1273" s="24">
        <f t="shared" si="108"/>
        <v>32</v>
      </c>
    </row>
    <row r="1274" spans="1:45" x14ac:dyDescent="0.25">
      <c r="C1274" t="s">
        <v>18</v>
      </c>
      <c r="D1274" s="14">
        <f>COUNTIF(D1258:D1273, 1)</f>
        <v>8</v>
      </c>
      <c r="E1274" t="s">
        <v>19</v>
      </c>
      <c r="F1274" s="24">
        <f>SUM(F1258:F1273)</f>
        <v>99</v>
      </c>
    </row>
    <row r="1275" spans="1:45" x14ac:dyDescent="0.25">
      <c r="A1275" s="1"/>
      <c r="D1275" t="s">
        <v>8</v>
      </c>
      <c r="E1275" s="14" t="s">
        <v>21</v>
      </c>
      <c r="F1275" s="2">
        <f>VLOOKUP(E1275,$I$3:$J$30,2,FALSE)</f>
        <v>6</v>
      </c>
    </row>
    <row r="1276" spans="1:45" x14ac:dyDescent="0.25">
      <c r="A1276" s="1"/>
      <c r="D1276" t="s">
        <v>9</v>
      </c>
      <c r="E1276" t="str">
        <f>S1257</f>
        <v>Colorado</v>
      </c>
      <c r="F1276" s="24">
        <v>0</v>
      </c>
    </row>
    <row r="1277" spans="1:45" ht="15.75" thickBot="1" x14ac:dyDescent="0.3">
      <c r="A1277" s="3"/>
      <c r="B1277" s="4"/>
      <c r="C1277" s="4"/>
      <c r="D1277" s="15"/>
      <c r="E1277" s="4" t="s">
        <v>6</v>
      </c>
      <c r="F1277" s="25">
        <f>SUM(F1274:F1276)</f>
        <v>105</v>
      </c>
    </row>
    <row r="1279" spans="1:45" ht="15.75" thickBot="1" x14ac:dyDescent="0.3"/>
    <row r="1280" spans="1:45" ht="27" thickBot="1" x14ac:dyDescent="0.3">
      <c r="A1280" s="18" t="s">
        <v>5</v>
      </c>
      <c r="B1280" s="27" t="str">
        <f>P1280</f>
        <v>Jon Zeppa</v>
      </c>
      <c r="C1280" s="19" t="s">
        <v>2</v>
      </c>
      <c r="D1280" s="20" t="s">
        <v>13</v>
      </c>
      <c r="E1280" s="21" t="s">
        <v>4</v>
      </c>
      <c r="F1280" s="22" t="s">
        <v>12</v>
      </c>
      <c r="N1280" s="48">
        <v>46133.784305555557</v>
      </c>
      <c r="O1280" s="8" t="s">
        <v>292</v>
      </c>
      <c r="P1280" s="8" t="s">
        <v>293</v>
      </c>
      <c r="Q1280" s="8" t="s">
        <v>88</v>
      </c>
      <c r="R1280" s="8" t="s">
        <v>51</v>
      </c>
      <c r="S1280" s="8" t="s">
        <v>55</v>
      </c>
      <c r="T1280" s="9" t="s">
        <v>115</v>
      </c>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row>
    <row r="1281" spans="1:6" x14ac:dyDescent="0.25">
      <c r="A1281" s="33" t="str">
        <f>$A1258</f>
        <v>COL</v>
      </c>
      <c r="B1281" s="14">
        <f>B$4</f>
        <v>1</v>
      </c>
      <c r="C1281">
        <f>C$4</f>
        <v>5</v>
      </c>
      <c r="D1281" s="14">
        <f>IF((ISNUMBER(SEARCH(A1281,T1280))),1,0)</f>
        <v>1</v>
      </c>
      <c r="E1281" s="23">
        <v>1</v>
      </c>
      <c r="F1281" s="24">
        <f>B1281*C1281*D1281*E1281</f>
        <v>5</v>
      </c>
    </row>
    <row r="1282" spans="1:6" x14ac:dyDescent="0.25">
      <c r="A1282" s="29" t="str">
        <f t="shared" ref="A1282:A1296" si="109">A1259</f>
        <v>LAK</v>
      </c>
      <c r="B1282" s="14">
        <f>B$5</f>
        <v>8</v>
      </c>
      <c r="C1282">
        <f>C$5</f>
        <v>0</v>
      </c>
      <c r="D1282" s="14">
        <f>IF((ISNUMBER(SEARCH(A1282,T1280))),1,0)</f>
        <v>0</v>
      </c>
      <c r="E1282" s="23">
        <v>1</v>
      </c>
      <c r="F1282" s="24">
        <f t="shared" ref="F1282:F1296" si="110">B1282*C1282*D1282*E1282</f>
        <v>0</v>
      </c>
    </row>
    <row r="1283" spans="1:6" x14ac:dyDescent="0.25">
      <c r="A1283" s="32" t="str">
        <f t="shared" si="109"/>
        <v>Dal</v>
      </c>
      <c r="B1283" s="14">
        <f>B$6</f>
        <v>2</v>
      </c>
      <c r="C1283">
        <f>C$6</f>
        <v>2</v>
      </c>
      <c r="D1283" s="14">
        <f>IF((ISNUMBER(SEARCH(A1283,T1280))),1,0)</f>
        <v>1</v>
      </c>
      <c r="E1283" s="23">
        <v>1</v>
      </c>
      <c r="F1283" s="24">
        <f t="shared" si="110"/>
        <v>4</v>
      </c>
    </row>
    <row r="1284" spans="1:6" x14ac:dyDescent="0.25">
      <c r="A1284" s="29" t="str">
        <f t="shared" si="109"/>
        <v>MIN</v>
      </c>
      <c r="B1284" s="14">
        <f>B$7</f>
        <v>3</v>
      </c>
      <c r="C1284">
        <f>C$7</f>
        <v>4</v>
      </c>
      <c r="D1284" s="14">
        <f>IF((ISNUMBER(SEARCH(A1284,T1280))),1,0)</f>
        <v>0</v>
      </c>
      <c r="E1284" s="23">
        <v>1</v>
      </c>
      <c r="F1284" s="24">
        <f t="shared" si="110"/>
        <v>0</v>
      </c>
    </row>
    <row r="1285" spans="1:6" x14ac:dyDescent="0.25">
      <c r="A1285" t="str">
        <f t="shared" si="109"/>
        <v>VGK</v>
      </c>
      <c r="B1285" s="14">
        <f>B$10</f>
        <v>4</v>
      </c>
      <c r="C1285">
        <f>C$10</f>
        <v>5</v>
      </c>
      <c r="D1285" s="14">
        <f>IF((ISNUMBER(SEARCH(A1285,T1280))),1,0)</f>
        <v>1</v>
      </c>
      <c r="E1285" s="23">
        <v>1</v>
      </c>
      <c r="F1285" s="24">
        <f t="shared" si="110"/>
        <v>20</v>
      </c>
    </row>
    <row r="1286" spans="1:6" x14ac:dyDescent="0.25">
      <c r="A1286" s="29" t="str">
        <f t="shared" si="109"/>
        <v>UTA</v>
      </c>
      <c r="B1286" s="14">
        <f>B$11</f>
        <v>6</v>
      </c>
      <c r="C1286">
        <f>C$11</f>
        <v>2</v>
      </c>
      <c r="D1286" s="14">
        <f>IF((ISNUMBER(SEARCH(A1286,T1280))),1,0)</f>
        <v>0</v>
      </c>
      <c r="E1286" s="23">
        <v>1</v>
      </c>
      <c r="F1286" s="24">
        <f t="shared" si="110"/>
        <v>0</v>
      </c>
    </row>
    <row r="1287" spans="1:6" x14ac:dyDescent="0.25">
      <c r="A1287" s="32" t="str">
        <f t="shared" si="109"/>
        <v>EDM</v>
      </c>
      <c r="B1287" s="14">
        <f>B$12</f>
        <v>5</v>
      </c>
      <c r="C1287">
        <f>C$12</f>
        <v>2</v>
      </c>
      <c r="D1287" s="14">
        <f>IF((ISNUMBER(SEARCH(A1287,T1280))),1,0)</f>
        <v>1</v>
      </c>
      <c r="E1287" s="23">
        <v>2</v>
      </c>
      <c r="F1287" s="24">
        <f t="shared" si="110"/>
        <v>20</v>
      </c>
    </row>
    <row r="1288" spans="1:6" x14ac:dyDescent="0.25">
      <c r="A1288" s="32" t="str">
        <f t="shared" si="109"/>
        <v>ANAH</v>
      </c>
      <c r="B1288" s="14">
        <f>B$13</f>
        <v>7</v>
      </c>
      <c r="C1288">
        <f>C$13</f>
        <v>4</v>
      </c>
      <c r="D1288" s="14">
        <f>IF((ISNUMBER(SEARCH(A1288,T1280))),1,0)</f>
        <v>0</v>
      </c>
      <c r="E1288" s="23">
        <v>1</v>
      </c>
      <c r="F1288" s="24">
        <f t="shared" si="110"/>
        <v>0</v>
      </c>
    </row>
    <row r="1289" spans="1:6" x14ac:dyDescent="0.25">
      <c r="A1289" s="31" t="str">
        <f t="shared" si="109"/>
        <v>BUF</v>
      </c>
      <c r="B1289" s="14">
        <f>F$4</f>
        <v>2</v>
      </c>
      <c r="C1289">
        <f>G$4</f>
        <v>4</v>
      </c>
      <c r="D1289" s="14">
        <f>IF((ISNUMBER(SEARCH(A1289,T1280))),1,0)</f>
        <v>1</v>
      </c>
      <c r="E1289" s="23">
        <v>1</v>
      </c>
      <c r="F1289" s="24">
        <f t="shared" si="110"/>
        <v>8</v>
      </c>
    </row>
    <row r="1290" spans="1:6" x14ac:dyDescent="0.25">
      <c r="A1290" s="31" t="str">
        <f t="shared" si="109"/>
        <v>BOS</v>
      </c>
      <c r="B1290" s="14">
        <f>F$5</f>
        <v>5</v>
      </c>
      <c r="C1290">
        <f>G$5</f>
        <v>2</v>
      </c>
      <c r="D1290" s="14">
        <f>IF((ISNUMBER(SEARCH(A1290,T1280))),1,0)</f>
        <v>0</v>
      </c>
      <c r="E1290" s="23">
        <v>1</v>
      </c>
      <c r="F1290" s="24">
        <f t="shared" si="110"/>
        <v>0</v>
      </c>
    </row>
    <row r="1291" spans="1:6" x14ac:dyDescent="0.25">
      <c r="A1291" s="30" t="str">
        <f t="shared" si="109"/>
        <v>TBL</v>
      </c>
      <c r="B1291" s="14">
        <f>F$6</f>
        <v>3</v>
      </c>
      <c r="C1291">
        <f>G$6</f>
        <v>3</v>
      </c>
      <c r="D1291" s="14">
        <f>IF((ISNUMBER(SEARCH(A1291,T1280))),1,0)</f>
        <v>1</v>
      </c>
      <c r="E1291" s="23">
        <v>1</v>
      </c>
      <c r="F1291" s="24">
        <f t="shared" si="110"/>
        <v>9</v>
      </c>
    </row>
    <row r="1292" spans="1:6" x14ac:dyDescent="0.25">
      <c r="A1292" s="30" t="str">
        <f t="shared" si="109"/>
        <v>MTL</v>
      </c>
      <c r="B1292" s="14">
        <f>F$7</f>
        <v>4</v>
      </c>
      <c r="C1292">
        <f>G$7</f>
        <v>4</v>
      </c>
      <c r="D1292" s="14">
        <f>IF((ISNUMBER(SEARCH(A1292,T1280))),1,0)</f>
        <v>0</v>
      </c>
      <c r="E1292" s="23">
        <v>1</v>
      </c>
      <c r="F1292" s="24">
        <f t="shared" si="110"/>
        <v>0</v>
      </c>
    </row>
    <row r="1293" spans="1:6" x14ac:dyDescent="0.25">
      <c r="A1293" s="31" t="str">
        <f t="shared" si="109"/>
        <v>CAR</v>
      </c>
      <c r="B1293" s="14">
        <f>F$10</f>
        <v>1</v>
      </c>
      <c r="C1293">
        <f>G$10</f>
        <v>6</v>
      </c>
      <c r="D1293" s="14">
        <f>IF((ISNUMBER(SEARCH(A1293,T1280))),1,0)</f>
        <v>1</v>
      </c>
      <c r="E1293" s="23">
        <v>1</v>
      </c>
      <c r="F1293" s="24">
        <f t="shared" si="110"/>
        <v>6</v>
      </c>
    </row>
    <row r="1294" spans="1:6" x14ac:dyDescent="0.25">
      <c r="A1294" s="36" t="str">
        <f t="shared" si="109"/>
        <v>OTT</v>
      </c>
      <c r="B1294" s="14">
        <f>F$11</f>
        <v>6</v>
      </c>
      <c r="C1294">
        <f>G$11</f>
        <v>0</v>
      </c>
      <c r="D1294" s="14">
        <f>IF((ISNUMBER(SEARCH(A1294,T1280))),1,0)</f>
        <v>0</v>
      </c>
      <c r="E1294" s="23">
        <v>1</v>
      </c>
      <c r="F1294" s="24">
        <f t="shared" si="110"/>
        <v>0</v>
      </c>
    </row>
    <row r="1295" spans="1:6" x14ac:dyDescent="0.25">
      <c r="A1295" s="30" t="str">
        <f t="shared" si="109"/>
        <v>PIT</v>
      </c>
      <c r="B1295" s="14">
        <f>F$12</f>
        <v>7</v>
      </c>
      <c r="C1295">
        <f>G$12</f>
        <v>2</v>
      </c>
      <c r="D1295" s="14">
        <f>IF((ISNUMBER(SEARCH(A1295,T1280))),1,0)</f>
        <v>0</v>
      </c>
      <c r="E1295" s="23">
        <v>1</v>
      </c>
      <c r="F1295" s="24">
        <f t="shared" si="110"/>
        <v>0</v>
      </c>
    </row>
    <row r="1296" spans="1:6" x14ac:dyDescent="0.25">
      <c r="A1296" t="str">
        <f t="shared" si="109"/>
        <v>PHI</v>
      </c>
      <c r="B1296" s="14">
        <f>F$13</f>
        <v>8</v>
      </c>
      <c r="C1296">
        <f>G$13</f>
        <v>4</v>
      </c>
      <c r="D1296" s="14">
        <f>IF((ISNUMBER(SEARCH(A1296,T1280))),1,0)</f>
        <v>1</v>
      </c>
      <c r="E1296" s="23">
        <v>1</v>
      </c>
      <c r="F1296" s="24">
        <f t="shared" si="110"/>
        <v>32</v>
      </c>
    </row>
    <row r="1297" spans="1:45" x14ac:dyDescent="0.25">
      <c r="C1297" t="s">
        <v>18</v>
      </c>
      <c r="D1297" s="14">
        <f>COUNTIF(D1281:D1296, 1)</f>
        <v>8</v>
      </c>
      <c r="E1297" t="s">
        <v>19</v>
      </c>
      <c r="F1297" s="24">
        <f>SUM(F1281:F1296)</f>
        <v>104</v>
      </c>
    </row>
    <row r="1298" spans="1:45" x14ac:dyDescent="0.25">
      <c r="A1298" s="1"/>
      <c r="D1298" t="s">
        <v>8</v>
      </c>
      <c r="E1298" s="14" t="s">
        <v>40</v>
      </c>
      <c r="F1298" s="2">
        <f>VLOOKUP(E1298,$I$3:$J$30,2,FALSE)</f>
        <v>7</v>
      </c>
    </row>
    <row r="1299" spans="1:45" x14ac:dyDescent="0.25">
      <c r="A1299" s="1"/>
      <c r="D1299" t="s">
        <v>9</v>
      </c>
      <c r="E1299" t="str">
        <f>S1280</f>
        <v>Colorado</v>
      </c>
      <c r="F1299" s="24">
        <v>0</v>
      </c>
    </row>
    <row r="1300" spans="1:45" ht="15.75" thickBot="1" x14ac:dyDescent="0.3">
      <c r="A1300" s="3"/>
      <c r="B1300" s="4"/>
      <c r="C1300" s="4"/>
      <c r="D1300" s="15"/>
      <c r="E1300" s="4" t="s">
        <v>6</v>
      </c>
      <c r="F1300" s="25">
        <f>SUM(F1297:F1299)</f>
        <v>111</v>
      </c>
    </row>
    <row r="1302" spans="1:45" ht="15.75" thickBot="1" x14ac:dyDescent="0.3"/>
    <row r="1303" spans="1:45" ht="16.5" thickBot="1" x14ac:dyDescent="0.3">
      <c r="A1303" s="18" t="s">
        <v>5</v>
      </c>
      <c r="B1303" s="27" t="str">
        <f>P1303</f>
        <v>Andrew Moffat</v>
      </c>
      <c r="C1303" s="19" t="s">
        <v>2</v>
      </c>
      <c r="D1303" s="20" t="s">
        <v>13</v>
      </c>
      <c r="E1303" s="21" t="s">
        <v>4</v>
      </c>
      <c r="F1303" s="22" t="s">
        <v>12</v>
      </c>
      <c r="N1303" s="48">
        <v>46133.821273148147</v>
      </c>
      <c r="O1303" s="8" t="s">
        <v>297</v>
      </c>
      <c r="P1303" s="8" t="s">
        <v>298</v>
      </c>
      <c r="Q1303" s="8" t="s">
        <v>247</v>
      </c>
      <c r="R1303" s="8" t="s">
        <v>288</v>
      </c>
      <c r="S1303" s="8" t="s">
        <v>51</v>
      </c>
      <c r="T1303" s="9" t="s">
        <v>117</v>
      </c>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row>
    <row r="1304" spans="1:45" x14ac:dyDescent="0.25">
      <c r="A1304" s="33" t="str">
        <f>$A1281</f>
        <v>COL</v>
      </c>
      <c r="B1304" s="14">
        <f>B$4</f>
        <v>1</v>
      </c>
      <c r="C1304">
        <f>C$4</f>
        <v>5</v>
      </c>
      <c r="D1304" s="14">
        <f>IF((ISNUMBER(SEARCH(A1304,T1303))),1,0)</f>
        <v>1</v>
      </c>
      <c r="E1304" s="23">
        <v>1</v>
      </c>
      <c r="F1304" s="24">
        <f>B1304*C1304*D1304*E1304</f>
        <v>5</v>
      </c>
    </row>
    <row r="1305" spans="1:45" x14ac:dyDescent="0.25">
      <c r="A1305" s="29" t="str">
        <f t="shared" ref="A1305:A1319" si="111">A1282</f>
        <v>LAK</v>
      </c>
      <c r="B1305" s="14">
        <f>B$5</f>
        <v>8</v>
      </c>
      <c r="C1305">
        <f>C$5</f>
        <v>0</v>
      </c>
      <c r="D1305" s="14">
        <f>IF((ISNUMBER(SEARCH(A1305,T1303))),1,0)</f>
        <v>0</v>
      </c>
      <c r="E1305" s="23">
        <v>1</v>
      </c>
      <c r="F1305" s="24">
        <f t="shared" ref="F1305:F1319" si="112">B1305*C1305*D1305*E1305</f>
        <v>0</v>
      </c>
    </row>
    <row r="1306" spans="1:45" x14ac:dyDescent="0.25">
      <c r="A1306" s="32" t="str">
        <f t="shared" si="111"/>
        <v>Dal</v>
      </c>
      <c r="B1306" s="14">
        <f>B$6</f>
        <v>2</v>
      </c>
      <c r="C1306">
        <f>C$6</f>
        <v>2</v>
      </c>
      <c r="D1306" s="14">
        <f>IF((ISNUMBER(SEARCH(A1306,T1303))),1,0)</f>
        <v>1</v>
      </c>
      <c r="E1306" s="23">
        <v>1</v>
      </c>
      <c r="F1306" s="24">
        <f t="shared" si="112"/>
        <v>4</v>
      </c>
    </row>
    <row r="1307" spans="1:45" x14ac:dyDescent="0.25">
      <c r="A1307" s="29" t="str">
        <f t="shared" si="111"/>
        <v>MIN</v>
      </c>
      <c r="B1307" s="14">
        <f>B$7</f>
        <v>3</v>
      </c>
      <c r="C1307">
        <f>C$7</f>
        <v>4</v>
      </c>
      <c r="D1307" s="14">
        <f>IF((ISNUMBER(SEARCH(A1307,T1303))),1,0)</f>
        <v>0</v>
      </c>
      <c r="E1307" s="23">
        <v>1</v>
      </c>
      <c r="F1307" s="24">
        <f t="shared" si="112"/>
        <v>0</v>
      </c>
    </row>
    <row r="1308" spans="1:45" x14ac:dyDescent="0.25">
      <c r="A1308" t="str">
        <f t="shared" si="111"/>
        <v>VGK</v>
      </c>
      <c r="B1308" s="14">
        <f>B$10</f>
        <v>4</v>
      </c>
      <c r="C1308">
        <f>C$10</f>
        <v>5</v>
      </c>
      <c r="D1308" s="14">
        <f>IF((ISNUMBER(SEARCH(A1308,T1303))),1,0)</f>
        <v>1</v>
      </c>
      <c r="E1308" s="23">
        <v>1</v>
      </c>
      <c r="F1308" s="24">
        <f t="shared" si="112"/>
        <v>20</v>
      </c>
    </row>
    <row r="1309" spans="1:45" x14ac:dyDescent="0.25">
      <c r="A1309" s="29" t="str">
        <f t="shared" si="111"/>
        <v>UTA</v>
      </c>
      <c r="B1309" s="14">
        <f>B$11</f>
        <v>6</v>
      </c>
      <c r="C1309">
        <f>C$11</f>
        <v>2</v>
      </c>
      <c r="D1309" s="14">
        <f>IF((ISNUMBER(SEARCH(A1309,T1303))),1,0)</f>
        <v>0</v>
      </c>
      <c r="E1309" s="23">
        <v>1</v>
      </c>
      <c r="F1309" s="24">
        <f t="shared" si="112"/>
        <v>0</v>
      </c>
    </row>
    <row r="1310" spans="1:45" x14ac:dyDescent="0.25">
      <c r="A1310" s="32" t="str">
        <f t="shared" si="111"/>
        <v>EDM</v>
      </c>
      <c r="B1310" s="14">
        <f>B$12</f>
        <v>5</v>
      </c>
      <c r="C1310">
        <f>C$12</f>
        <v>2</v>
      </c>
      <c r="D1310" s="14">
        <f>IF((ISNUMBER(SEARCH(A1310,T1303))),1,0)</f>
        <v>1</v>
      </c>
      <c r="E1310" s="23">
        <v>1</v>
      </c>
      <c r="F1310" s="24">
        <f t="shared" si="112"/>
        <v>10</v>
      </c>
    </row>
    <row r="1311" spans="1:45" x14ac:dyDescent="0.25">
      <c r="A1311" s="32" t="str">
        <f t="shared" si="111"/>
        <v>ANAH</v>
      </c>
      <c r="B1311" s="14">
        <f>B$13</f>
        <v>7</v>
      </c>
      <c r="C1311">
        <f>C$13</f>
        <v>4</v>
      </c>
      <c r="D1311" s="14">
        <f>IF((ISNUMBER(SEARCH(A1311,T1303))),1,0)</f>
        <v>0</v>
      </c>
      <c r="E1311" s="23">
        <v>1</v>
      </c>
      <c r="F1311" s="24">
        <f t="shared" si="112"/>
        <v>0</v>
      </c>
    </row>
    <row r="1312" spans="1:45" x14ac:dyDescent="0.25">
      <c r="A1312" s="31" t="str">
        <f t="shared" si="111"/>
        <v>BUF</v>
      </c>
      <c r="B1312" s="14">
        <f>F$4</f>
        <v>2</v>
      </c>
      <c r="C1312">
        <f>G$4</f>
        <v>4</v>
      </c>
      <c r="D1312" s="14">
        <f>IF((ISNUMBER(SEARCH(A1312,T1303))),1,0)</f>
        <v>1</v>
      </c>
      <c r="E1312" s="23">
        <v>2</v>
      </c>
      <c r="F1312" s="24">
        <f t="shared" si="112"/>
        <v>16</v>
      </c>
    </row>
    <row r="1313" spans="1:45" x14ac:dyDescent="0.25">
      <c r="A1313" s="31" t="str">
        <f t="shared" si="111"/>
        <v>BOS</v>
      </c>
      <c r="B1313" s="14">
        <f>F$5</f>
        <v>5</v>
      </c>
      <c r="C1313">
        <f>G$5</f>
        <v>2</v>
      </c>
      <c r="D1313" s="14">
        <f>IF((ISNUMBER(SEARCH(A1313,T1303))),1,0)</f>
        <v>0</v>
      </c>
      <c r="E1313" s="23">
        <v>1</v>
      </c>
      <c r="F1313" s="24">
        <f t="shared" si="112"/>
        <v>0</v>
      </c>
    </row>
    <row r="1314" spans="1:45" x14ac:dyDescent="0.25">
      <c r="A1314" s="30" t="str">
        <f t="shared" si="111"/>
        <v>TBL</v>
      </c>
      <c r="B1314" s="14">
        <f>F$6</f>
        <v>3</v>
      </c>
      <c r="C1314">
        <f>G$6</f>
        <v>3</v>
      </c>
      <c r="D1314" s="14">
        <f>IF((ISNUMBER(SEARCH(A1314,T1303))),1,0)</f>
        <v>0</v>
      </c>
      <c r="E1314" s="23">
        <v>1</v>
      </c>
      <c r="F1314" s="24">
        <f t="shared" si="112"/>
        <v>0</v>
      </c>
    </row>
    <row r="1315" spans="1:45" x14ac:dyDescent="0.25">
      <c r="A1315" s="30" t="str">
        <f t="shared" si="111"/>
        <v>MTL</v>
      </c>
      <c r="B1315" s="14">
        <f>F$7</f>
        <v>4</v>
      </c>
      <c r="C1315">
        <f>G$7</f>
        <v>4</v>
      </c>
      <c r="D1315" s="14">
        <f>IF((ISNUMBER(SEARCH(A1315,T1303))),1,0)</f>
        <v>1</v>
      </c>
      <c r="E1315" s="23">
        <v>1</v>
      </c>
      <c r="F1315" s="24">
        <f t="shared" si="112"/>
        <v>16</v>
      </c>
    </row>
    <row r="1316" spans="1:45" x14ac:dyDescent="0.25">
      <c r="A1316" s="31" t="str">
        <f t="shared" si="111"/>
        <v>CAR</v>
      </c>
      <c r="B1316" s="14">
        <f>F$10</f>
        <v>1</v>
      </c>
      <c r="C1316">
        <f>G$10</f>
        <v>6</v>
      </c>
      <c r="D1316" s="14">
        <f>IF((ISNUMBER(SEARCH(A1316,T1303))),1,0)</f>
        <v>1</v>
      </c>
      <c r="E1316" s="23">
        <v>1</v>
      </c>
      <c r="F1316" s="24">
        <f t="shared" si="112"/>
        <v>6</v>
      </c>
    </row>
    <row r="1317" spans="1:45" x14ac:dyDescent="0.25">
      <c r="A1317" s="36" t="str">
        <f t="shared" si="111"/>
        <v>OTT</v>
      </c>
      <c r="B1317" s="14">
        <f>F$11</f>
        <v>6</v>
      </c>
      <c r="C1317">
        <f>G$11</f>
        <v>0</v>
      </c>
      <c r="D1317" s="14">
        <f>IF((ISNUMBER(SEARCH(A1317,T1303))),1,0)</f>
        <v>0</v>
      </c>
      <c r="E1317" s="23">
        <v>1</v>
      </c>
      <c r="F1317" s="24">
        <f t="shared" si="112"/>
        <v>0</v>
      </c>
    </row>
    <row r="1318" spans="1:45" x14ac:dyDescent="0.25">
      <c r="A1318" s="30" t="str">
        <f t="shared" si="111"/>
        <v>PIT</v>
      </c>
      <c r="B1318" s="14">
        <f>F$12</f>
        <v>7</v>
      </c>
      <c r="C1318">
        <f>G$12</f>
        <v>2</v>
      </c>
      <c r="D1318" s="14">
        <f>IF((ISNUMBER(SEARCH(A1318,T1303))),1,0)</f>
        <v>1</v>
      </c>
      <c r="E1318" s="23">
        <v>1</v>
      </c>
      <c r="F1318" s="24">
        <f t="shared" si="112"/>
        <v>14</v>
      </c>
    </row>
    <row r="1319" spans="1:45" x14ac:dyDescent="0.25">
      <c r="A1319" t="str">
        <f t="shared" si="111"/>
        <v>PHI</v>
      </c>
      <c r="B1319" s="14">
        <f>F$13</f>
        <v>8</v>
      </c>
      <c r="C1319">
        <f>G$13</f>
        <v>4</v>
      </c>
      <c r="D1319" s="14">
        <f>IF((ISNUMBER(SEARCH(A1319,T1303))),1,0)</f>
        <v>0</v>
      </c>
      <c r="E1319" s="23">
        <v>1</v>
      </c>
      <c r="F1319" s="24">
        <f t="shared" si="112"/>
        <v>0</v>
      </c>
    </row>
    <row r="1320" spans="1:45" x14ac:dyDescent="0.25">
      <c r="C1320" t="s">
        <v>18</v>
      </c>
      <c r="D1320" s="14">
        <f>COUNTIF(D1304:D1319, 1)</f>
        <v>8</v>
      </c>
      <c r="E1320" t="s">
        <v>19</v>
      </c>
      <c r="F1320" s="24">
        <f>SUM(F1304:F1319)</f>
        <v>91</v>
      </c>
    </row>
    <row r="1321" spans="1:45" x14ac:dyDescent="0.25">
      <c r="A1321" s="1"/>
      <c r="D1321" t="s">
        <v>8</v>
      </c>
      <c r="E1321" s="14" t="s">
        <v>21</v>
      </c>
      <c r="F1321" s="2">
        <f>VLOOKUP(E1321,$I$3:$J$30,2,FALSE)</f>
        <v>6</v>
      </c>
    </row>
    <row r="1322" spans="1:45" x14ac:dyDescent="0.25">
      <c r="A1322" s="1"/>
      <c r="D1322" t="s">
        <v>9</v>
      </c>
      <c r="E1322" t="str">
        <f>S1303</f>
        <v>Edmonton</v>
      </c>
      <c r="F1322" s="24">
        <v>0</v>
      </c>
    </row>
    <row r="1323" spans="1:45" ht="15.75" thickBot="1" x14ac:dyDescent="0.3">
      <c r="A1323" s="3"/>
      <c r="B1323" s="4"/>
      <c r="C1323" s="4"/>
      <c r="D1323" s="15"/>
      <c r="E1323" s="4" t="s">
        <v>6</v>
      </c>
      <c r="F1323" s="25">
        <f>SUM(F1320:F1322)</f>
        <v>97</v>
      </c>
    </row>
    <row r="1325" spans="1:45" ht="15.75" thickBot="1" x14ac:dyDescent="0.3"/>
    <row r="1326" spans="1:45" ht="27" thickBot="1" x14ac:dyDescent="0.3">
      <c r="A1326" s="18" t="s">
        <v>5</v>
      </c>
      <c r="B1326" s="27" t="str">
        <f>P1326</f>
        <v>Bee Money</v>
      </c>
      <c r="C1326" s="19" t="s">
        <v>2</v>
      </c>
      <c r="D1326" s="20" t="s">
        <v>13</v>
      </c>
      <c r="E1326" s="21" t="s">
        <v>4</v>
      </c>
      <c r="F1326" s="22" t="s">
        <v>12</v>
      </c>
      <c r="N1326" s="48">
        <v>46133.854907407411</v>
      </c>
      <c r="O1326" s="8" t="s">
        <v>299</v>
      </c>
      <c r="P1326" s="8" t="s">
        <v>300</v>
      </c>
      <c r="Q1326" s="8" t="s">
        <v>88</v>
      </c>
      <c r="R1326" s="8" t="s">
        <v>301</v>
      </c>
      <c r="S1326" s="8" t="s">
        <v>76</v>
      </c>
      <c r="T1326" s="9" t="s">
        <v>302</v>
      </c>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row>
    <row r="1327" spans="1:45" x14ac:dyDescent="0.25">
      <c r="A1327" s="33" t="str">
        <f>$A1304</f>
        <v>COL</v>
      </c>
      <c r="B1327" s="14">
        <f>B$4</f>
        <v>1</v>
      </c>
      <c r="C1327">
        <f>C$4</f>
        <v>5</v>
      </c>
      <c r="D1327" s="14">
        <f>IF((ISNUMBER(SEARCH(A1327,T1326))),1,0)</f>
        <v>1</v>
      </c>
      <c r="E1327" s="23">
        <v>1</v>
      </c>
      <c r="F1327" s="24">
        <f>B1327*C1327*D1327*E1327</f>
        <v>5</v>
      </c>
    </row>
    <row r="1328" spans="1:45" x14ac:dyDescent="0.25">
      <c r="A1328" s="29" t="str">
        <f t="shared" ref="A1328:A1342" si="113">A1305</f>
        <v>LAK</v>
      </c>
      <c r="B1328" s="14">
        <f>B$5</f>
        <v>8</v>
      </c>
      <c r="C1328">
        <f>C$5</f>
        <v>0</v>
      </c>
      <c r="D1328" s="14">
        <f>IF((ISNUMBER(SEARCH(A1328,T1326))),1,0)</f>
        <v>0</v>
      </c>
      <c r="E1328" s="23">
        <v>1</v>
      </c>
      <c r="F1328" s="24">
        <f t="shared" ref="F1328:F1342" si="114">B1328*C1328*D1328*E1328</f>
        <v>0</v>
      </c>
    </row>
    <row r="1329" spans="1:6" x14ac:dyDescent="0.25">
      <c r="A1329" s="32" t="str">
        <f t="shared" si="113"/>
        <v>Dal</v>
      </c>
      <c r="B1329" s="14">
        <f>B$6</f>
        <v>2</v>
      </c>
      <c r="C1329">
        <f>C$6</f>
        <v>2</v>
      </c>
      <c r="D1329" s="14">
        <f>IF((ISNUMBER(SEARCH(A1329,T1326))),1,0)</f>
        <v>0</v>
      </c>
      <c r="E1329" s="23">
        <v>1</v>
      </c>
      <c r="F1329" s="24">
        <f t="shared" si="114"/>
        <v>0</v>
      </c>
    </row>
    <row r="1330" spans="1:6" x14ac:dyDescent="0.25">
      <c r="A1330" s="29" t="str">
        <f t="shared" si="113"/>
        <v>MIN</v>
      </c>
      <c r="B1330" s="14">
        <f>B$7</f>
        <v>3</v>
      </c>
      <c r="C1330">
        <f>C$7</f>
        <v>4</v>
      </c>
      <c r="D1330" s="14">
        <f>IF((ISNUMBER(SEARCH(A1330,T1326))),1,0)</f>
        <v>1</v>
      </c>
      <c r="E1330" s="23">
        <v>1</v>
      </c>
      <c r="F1330" s="24">
        <f t="shared" si="114"/>
        <v>12</v>
      </c>
    </row>
    <row r="1331" spans="1:6" x14ac:dyDescent="0.25">
      <c r="A1331" t="str">
        <f t="shared" si="113"/>
        <v>VGK</v>
      </c>
      <c r="B1331" s="14">
        <f>B$10</f>
        <v>4</v>
      </c>
      <c r="C1331">
        <f>C$10</f>
        <v>5</v>
      </c>
      <c r="D1331" s="14">
        <f>IF((ISNUMBER(SEARCH(A1331,T1326))),1,0)</f>
        <v>1</v>
      </c>
      <c r="E1331" s="23">
        <v>1</v>
      </c>
      <c r="F1331" s="24">
        <f t="shared" si="114"/>
        <v>20</v>
      </c>
    </row>
    <row r="1332" spans="1:6" x14ac:dyDescent="0.25">
      <c r="A1332" s="29" t="str">
        <f t="shared" si="113"/>
        <v>UTA</v>
      </c>
      <c r="B1332" s="14">
        <f>B$11</f>
        <v>6</v>
      </c>
      <c r="C1332">
        <f>C$11</f>
        <v>2</v>
      </c>
      <c r="D1332" s="14">
        <f>IF((ISNUMBER(SEARCH(A1332,T1326))),1,0)</f>
        <v>0</v>
      </c>
      <c r="E1332" s="23">
        <v>1</v>
      </c>
      <c r="F1332" s="24">
        <f t="shared" si="114"/>
        <v>0</v>
      </c>
    </row>
    <row r="1333" spans="1:6" x14ac:dyDescent="0.25">
      <c r="A1333" s="32" t="str">
        <f t="shared" si="113"/>
        <v>EDM</v>
      </c>
      <c r="B1333" s="14">
        <f>B$12</f>
        <v>5</v>
      </c>
      <c r="C1333">
        <f>C$12</f>
        <v>2</v>
      </c>
      <c r="D1333" s="14">
        <f>IF((ISNUMBER(SEARCH(A1333,T1326))),1,0)</f>
        <v>1</v>
      </c>
      <c r="E1333" s="23">
        <v>2</v>
      </c>
      <c r="F1333" s="24">
        <f t="shared" si="114"/>
        <v>20</v>
      </c>
    </row>
    <row r="1334" spans="1:6" x14ac:dyDescent="0.25">
      <c r="A1334" s="32" t="str">
        <f t="shared" si="113"/>
        <v>ANAH</v>
      </c>
      <c r="B1334" s="14">
        <f>B$13</f>
        <v>7</v>
      </c>
      <c r="C1334">
        <f>C$13</f>
        <v>4</v>
      </c>
      <c r="D1334" s="14">
        <f>IF((ISNUMBER(SEARCH(A1334,T1326))),1,0)</f>
        <v>0</v>
      </c>
      <c r="E1334" s="23">
        <v>1</v>
      </c>
      <c r="F1334" s="24">
        <f t="shared" si="114"/>
        <v>0</v>
      </c>
    </row>
    <row r="1335" spans="1:6" x14ac:dyDescent="0.25">
      <c r="A1335" s="31" t="str">
        <f t="shared" si="113"/>
        <v>BUF</v>
      </c>
      <c r="B1335" s="14">
        <f>F$4</f>
        <v>2</v>
      </c>
      <c r="C1335">
        <f>G$4</f>
        <v>4</v>
      </c>
      <c r="D1335" s="14">
        <f>IF((ISNUMBER(SEARCH(A1335,T1326))),1,0)</f>
        <v>0</v>
      </c>
      <c r="E1335" s="23">
        <v>1</v>
      </c>
      <c r="F1335" s="24">
        <f t="shared" si="114"/>
        <v>0</v>
      </c>
    </row>
    <row r="1336" spans="1:6" x14ac:dyDescent="0.25">
      <c r="A1336" s="31" t="str">
        <f t="shared" si="113"/>
        <v>BOS</v>
      </c>
      <c r="B1336" s="14">
        <f>F$5</f>
        <v>5</v>
      </c>
      <c r="C1336">
        <f>G$5</f>
        <v>2</v>
      </c>
      <c r="D1336" s="14">
        <f>IF((ISNUMBER(SEARCH(A1336,T1326))),1,0)</f>
        <v>1</v>
      </c>
      <c r="E1336" s="23">
        <v>1</v>
      </c>
      <c r="F1336" s="24">
        <f t="shared" si="114"/>
        <v>10</v>
      </c>
    </row>
    <row r="1337" spans="1:6" x14ac:dyDescent="0.25">
      <c r="A1337" s="30" t="str">
        <f t="shared" si="113"/>
        <v>TBL</v>
      </c>
      <c r="B1337" s="14">
        <f>F$6</f>
        <v>3</v>
      </c>
      <c r="C1337">
        <f>G$6</f>
        <v>3</v>
      </c>
      <c r="D1337" s="14">
        <f>IF((ISNUMBER(SEARCH(A1337,T1326))),1,0)</f>
        <v>0</v>
      </c>
      <c r="E1337" s="23">
        <v>1</v>
      </c>
      <c r="F1337" s="24">
        <f t="shared" si="114"/>
        <v>0</v>
      </c>
    </row>
    <row r="1338" spans="1:6" x14ac:dyDescent="0.25">
      <c r="A1338" s="30" t="str">
        <f t="shared" si="113"/>
        <v>MTL</v>
      </c>
      <c r="B1338" s="14">
        <f>F$7</f>
        <v>4</v>
      </c>
      <c r="C1338">
        <f>G$7</f>
        <v>4</v>
      </c>
      <c r="D1338" s="14">
        <f>IF((ISNUMBER(SEARCH(A1338,T1326))),1,0)</f>
        <v>1</v>
      </c>
      <c r="E1338" s="23">
        <v>1</v>
      </c>
      <c r="F1338" s="24">
        <f t="shared" si="114"/>
        <v>16</v>
      </c>
    </row>
    <row r="1339" spans="1:6" x14ac:dyDescent="0.25">
      <c r="A1339" s="31" t="str">
        <f t="shared" si="113"/>
        <v>CAR</v>
      </c>
      <c r="B1339" s="14">
        <f>F$10</f>
        <v>1</v>
      </c>
      <c r="C1339">
        <f>G$10</f>
        <v>6</v>
      </c>
      <c r="D1339" s="14">
        <f>IF((ISNUMBER(SEARCH(A1339,T1326))),1,0)</f>
        <v>0</v>
      </c>
      <c r="E1339" s="23">
        <v>1</v>
      </c>
      <c r="F1339" s="24">
        <f t="shared" si="114"/>
        <v>0</v>
      </c>
    </row>
    <row r="1340" spans="1:6" x14ac:dyDescent="0.25">
      <c r="A1340" s="36" t="str">
        <f t="shared" si="113"/>
        <v>OTT</v>
      </c>
      <c r="B1340" s="14">
        <f>F$11</f>
        <v>6</v>
      </c>
      <c r="C1340">
        <f>G$11</f>
        <v>0</v>
      </c>
      <c r="D1340" s="14">
        <f>IF((ISNUMBER(SEARCH(A1340,T1326))),1,0)</f>
        <v>1</v>
      </c>
      <c r="E1340" s="23">
        <v>1</v>
      </c>
      <c r="F1340" s="24">
        <f t="shared" si="114"/>
        <v>0</v>
      </c>
    </row>
    <row r="1341" spans="1:6" x14ac:dyDescent="0.25">
      <c r="A1341" s="30" t="str">
        <f t="shared" si="113"/>
        <v>PIT</v>
      </c>
      <c r="B1341" s="14">
        <f>F$12</f>
        <v>7</v>
      </c>
      <c r="C1341">
        <f>G$12</f>
        <v>2</v>
      </c>
      <c r="D1341" s="14">
        <f>IF((ISNUMBER(SEARCH(A1341,T1326))),1,0)</f>
        <v>1</v>
      </c>
      <c r="E1341" s="23">
        <v>1</v>
      </c>
      <c r="F1341" s="24">
        <f t="shared" si="114"/>
        <v>14</v>
      </c>
    </row>
    <row r="1342" spans="1:6" x14ac:dyDescent="0.25">
      <c r="A1342" t="str">
        <f t="shared" si="113"/>
        <v>PHI</v>
      </c>
      <c r="B1342" s="14">
        <f>F$13</f>
        <v>8</v>
      </c>
      <c r="C1342">
        <f>G$13</f>
        <v>4</v>
      </c>
      <c r="D1342" s="14">
        <f>IF((ISNUMBER(SEARCH(A1342,T1326))),1,0)</f>
        <v>0</v>
      </c>
      <c r="E1342" s="23">
        <v>1</v>
      </c>
      <c r="F1342" s="24">
        <f t="shared" si="114"/>
        <v>0</v>
      </c>
    </row>
    <row r="1343" spans="1:6" x14ac:dyDescent="0.25">
      <c r="C1343" t="s">
        <v>18</v>
      </c>
      <c r="D1343" s="14">
        <f>COUNTIF(D1327:D1342, 1)</f>
        <v>8</v>
      </c>
      <c r="E1343" t="s">
        <v>19</v>
      </c>
      <c r="F1343" s="24">
        <f>SUM(F1327:F1342)</f>
        <v>97</v>
      </c>
    </row>
    <row r="1344" spans="1:6" x14ac:dyDescent="0.25">
      <c r="A1344" s="1"/>
      <c r="D1344" t="s">
        <v>8</v>
      </c>
      <c r="E1344" s="14" t="s">
        <v>40</v>
      </c>
      <c r="F1344" s="2">
        <f>VLOOKUP(E1344,$I$3:$J$30,2,FALSE)</f>
        <v>7</v>
      </c>
    </row>
    <row r="1345" spans="1:45" x14ac:dyDescent="0.25">
      <c r="A1345" s="1"/>
      <c r="D1345" t="s">
        <v>9</v>
      </c>
      <c r="E1345" t="str">
        <f>S1326</f>
        <v>Colorado Avalanche</v>
      </c>
      <c r="F1345" s="24">
        <v>0</v>
      </c>
    </row>
    <row r="1346" spans="1:45" ht="15.75" thickBot="1" x14ac:dyDescent="0.3">
      <c r="A1346" s="3"/>
      <c r="B1346" s="4"/>
      <c r="C1346" s="4"/>
      <c r="D1346" s="15"/>
      <c r="E1346" s="4" t="s">
        <v>6</v>
      </c>
      <c r="F1346" s="25">
        <f>SUM(F1343:F1345)</f>
        <v>104</v>
      </c>
    </row>
    <row r="1348" spans="1:45" ht="15.75" thickBot="1" x14ac:dyDescent="0.3"/>
    <row r="1349" spans="1:45" ht="27" thickBot="1" x14ac:dyDescent="0.3">
      <c r="A1349" s="18" t="s">
        <v>5</v>
      </c>
      <c r="B1349" s="27" t="str">
        <f>P1349</f>
        <v>Bayou</v>
      </c>
      <c r="C1349" s="19" t="s">
        <v>2</v>
      </c>
      <c r="D1349" s="20" t="s">
        <v>13</v>
      </c>
      <c r="E1349" s="21" t="s">
        <v>4</v>
      </c>
      <c r="F1349" s="22" t="s">
        <v>12</v>
      </c>
      <c r="N1349" s="48">
        <v>46133.88082175926</v>
      </c>
      <c r="O1349" s="8" t="s">
        <v>303</v>
      </c>
      <c r="P1349" s="8" t="s">
        <v>304</v>
      </c>
      <c r="Q1349" s="8" t="s">
        <v>305</v>
      </c>
      <c r="R1349" s="8" t="s">
        <v>278</v>
      </c>
      <c r="S1349" s="8" t="s">
        <v>183</v>
      </c>
      <c r="T1349" s="9" t="s">
        <v>306</v>
      </c>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row>
    <row r="1350" spans="1:45" x14ac:dyDescent="0.25">
      <c r="A1350" s="33" t="str">
        <f>$A1327</f>
        <v>COL</v>
      </c>
      <c r="B1350" s="14">
        <f>B$4</f>
        <v>1</v>
      </c>
      <c r="C1350">
        <f>C$4</f>
        <v>5</v>
      </c>
      <c r="D1350" s="14">
        <f>IF((ISNUMBER(SEARCH(A1350,T1349))),1,0)</f>
        <v>0</v>
      </c>
      <c r="E1350" s="23">
        <v>1</v>
      </c>
      <c r="F1350" s="24">
        <f>B1350*C1350*D1350*E1350</f>
        <v>0</v>
      </c>
    </row>
    <row r="1351" spans="1:45" x14ac:dyDescent="0.25">
      <c r="A1351" s="29" t="str">
        <f t="shared" ref="A1351:A1365" si="115">A1328</f>
        <v>LAK</v>
      </c>
      <c r="B1351" s="14">
        <f>B$5</f>
        <v>8</v>
      </c>
      <c r="C1351">
        <f>C$5</f>
        <v>0</v>
      </c>
      <c r="D1351" s="14">
        <f>IF((ISNUMBER(SEARCH(A1351,T1349))),1,0)</f>
        <v>0</v>
      </c>
      <c r="E1351" s="23">
        <v>1</v>
      </c>
      <c r="F1351" s="24">
        <f t="shared" ref="F1351:F1365" si="116">B1351*C1351*D1351*E1351</f>
        <v>0</v>
      </c>
    </row>
    <row r="1352" spans="1:45" x14ac:dyDescent="0.25">
      <c r="A1352" s="32" t="str">
        <f t="shared" si="115"/>
        <v>Dal</v>
      </c>
      <c r="B1352" s="14">
        <f>B$6</f>
        <v>2</v>
      </c>
      <c r="C1352">
        <f>C$6</f>
        <v>2</v>
      </c>
      <c r="D1352" s="14">
        <f>IF((ISNUMBER(SEARCH(A1352,T1349))),1,0)</f>
        <v>1</v>
      </c>
      <c r="E1352" s="23">
        <v>1</v>
      </c>
      <c r="F1352" s="24">
        <f t="shared" si="116"/>
        <v>4</v>
      </c>
    </row>
    <row r="1353" spans="1:45" x14ac:dyDescent="0.25">
      <c r="A1353" s="29" t="str">
        <f t="shared" si="115"/>
        <v>MIN</v>
      </c>
      <c r="B1353" s="14">
        <f>B$7</f>
        <v>3</v>
      </c>
      <c r="C1353">
        <f>C$7</f>
        <v>4</v>
      </c>
      <c r="D1353" s="14">
        <f>IF((ISNUMBER(SEARCH(A1353,T1349))),1,0)</f>
        <v>1</v>
      </c>
      <c r="E1353" s="23">
        <v>1</v>
      </c>
      <c r="F1353" s="24">
        <f t="shared" si="116"/>
        <v>12</v>
      </c>
    </row>
    <row r="1354" spans="1:45" x14ac:dyDescent="0.25">
      <c r="A1354" t="str">
        <f t="shared" si="115"/>
        <v>VGK</v>
      </c>
      <c r="B1354" s="14">
        <f>B$10</f>
        <v>4</v>
      </c>
      <c r="C1354">
        <f>C$10</f>
        <v>5</v>
      </c>
      <c r="D1354" s="14">
        <f>IF((ISNUMBER(SEARCH(A1354,T1349))),1,0)</f>
        <v>1</v>
      </c>
      <c r="E1354" s="23">
        <v>1</v>
      </c>
      <c r="F1354" s="24">
        <f t="shared" si="116"/>
        <v>20</v>
      </c>
    </row>
    <row r="1355" spans="1:45" x14ac:dyDescent="0.25">
      <c r="A1355" s="29" t="str">
        <f t="shared" si="115"/>
        <v>UTA</v>
      </c>
      <c r="B1355" s="14">
        <f>B$11</f>
        <v>6</v>
      </c>
      <c r="C1355">
        <f>C$11</f>
        <v>2</v>
      </c>
      <c r="D1355" s="14">
        <f>IF((ISNUMBER(SEARCH(A1355,T1349))),1,0)</f>
        <v>0</v>
      </c>
      <c r="E1355" s="23">
        <v>1</v>
      </c>
      <c r="F1355" s="24">
        <f t="shared" si="116"/>
        <v>0</v>
      </c>
    </row>
    <row r="1356" spans="1:45" x14ac:dyDescent="0.25">
      <c r="A1356" s="32" t="str">
        <f t="shared" si="115"/>
        <v>EDM</v>
      </c>
      <c r="B1356" s="14">
        <f>B$12</f>
        <v>5</v>
      </c>
      <c r="C1356">
        <f>C$12</f>
        <v>2</v>
      </c>
      <c r="D1356" s="14">
        <f>IF((ISNUMBER(SEARCH(A1356,T1349))),1,0)</f>
        <v>1</v>
      </c>
      <c r="E1356" s="23">
        <v>1</v>
      </c>
      <c r="F1356" s="24">
        <f t="shared" si="116"/>
        <v>10</v>
      </c>
    </row>
    <row r="1357" spans="1:45" x14ac:dyDescent="0.25">
      <c r="A1357" s="32" t="str">
        <f t="shared" si="115"/>
        <v>ANAH</v>
      </c>
      <c r="B1357" s="14">
        <f>B$13</f>
        <v>7</v>
      </c>
      <c r="C1357">
        <f>C$13</f>
        <v>4</v>
      </c>
      <c r="D1357" s="14">
        <f>IF((ISNUMBER(SEARCH(A1357,T1349))),1,0)</f>
        <v>0</v>
      </c>
      <c r="E1357" s="23">
        <v>1</v>
      </c>
      <c r="F1357" s="24">
        <f t="shared" si="116"/>
        <v>0</v>
      </c>
    </row>
    <row r="1358" spans="1:45" x14ac:dyDescent="0.25">
      <c r="A1358" s="31" t="str">
        <f t="shared" si="115"/>
        <v>BUF</v>
      </c>
      <c r="B1358" s="14">
        <f>F$4</f>
        <v>2</v>
      </c>
      <c r="C1358">
        <f>G$4</f>
        <v>4</v>
      </c>
      <c r="D1358" s="14">
        <f>IF((ISNUMBER(SEARCH(A1358,T1349))),1,0)</f>
        <v>1</v>
      </c>
      <c r="E1358" s="23">
        <v>2</v>
      </c>
      <c r="F1358" s="24">
        <f t="shared" si="116"/>
        <v>16</v>
      </c>
    </row>
    <row r="1359" spans="1:45" x14ac:dyDescent="0.25">
      <c r="A1359" s="31" t="str">
        <f t="shared" si="115"/>
        <v>BOS</v>
      </c>
      <c r="B1359" s="14">
        <f>F$5</f>
        <v>5</v>
      </c>
      <c r="C1359">
        <f>G$5</f>
        <v>2</v>
      </c>
      <c r="D1359" s="14">
        <f>IF((ISNUMBER(SEARCH(A1359,T1349))),1,0)</f>
        <v>0</v>
      </c>
      <c r="E1359" s="23">
        <v>1</v>
      </c>
      <c r="F1359" s="24">
        <f t="shared" si="116"/>
        <v>0</v>
      </c>
    </row>
    <row r="1360" spans="1:45" x14ac:dyDescent="0.25">
      <c r="A1360" s="30" t="str">
        <f t="shared" si="115"/>
        <v>TBL</v>
      </c>
      <c r="B1360" s="14">
        <f>F$6</f>
        <v>3</v>
      </c>
      <c r="C1360">
        <f>G$6</f>
        <v>3</v>
      </c>
      <c r="D1360" s="14">
        <f>IF((ISNUMBER(SEARCH(A1360,T1349))),1,0)</f>
        <v>1</v>
      </c>
      <c r="E1360" s="23">
        <v>1</v>
      </c>
      <c r="F1360" s="24">
        <f t="shared" si="116"/>
        <v>9</v>
      </c>
    </row>
    <row r="1361" spans="1:45" x14ac:dyDescent="0.25">
      <c r="A1361" s="30" t="str">
        <f t="shared" si="115"/>
        <v>MTL</v>
      </c>
      <c r="B1361" s="14">
        <f>F$7</f>
        <v>4</v>
      </c>
      <c r="C1361">
        <f>G$7</f>
        <v>4</v>
      </c>
      <c r="D1361" s="14">
        <f>IF((ISNUMBER(SEARCH(A1361,T1349))),1,0)</f>
        <v>0</v>
      </c>
      <c r="E1361" s="23">
        <v>1</v>
      </c>
      <c r="F1361" s="24">
        <f t="shared" si="116"/>
        <v>0</v>
      </c>
    </row>
    <row r="1362" spans="1:45" x14ac:dyDescent="0.25">
      <c r="A1362" s="31" t="str">
        <f t="shared" si="115"/>
        <v>CAR</v>
      </c>
      <c r="B1362" s="14">
        <f>F$10</f>
        <v>1</v>
      </c>
      <c r="C1362">
        <f>G$10</f>
        <v>6</v>
      </c>
      <c r="D1362" s="14">
        <f>IF((ISNUMBER(SEARCH(A1362,T1349))),1,0)</f>
        <v>1</v>
      </c>
      <c r="E1362" s="23">
        <v>1</v>
      </c>
      <c r="F1362" s="24">
        <f t="shared" si="116"/>
        <v>6</v>
      </c>
    </row>
    <row r="1363" spans="1:45" x14ac:dyDescent="0.25">
      <c r="A1363" s="36" t="str">
        <f t="shared" si="115"/>
        <v>OTT</v>
      </c>
      <c r="B1363" s="14">
        <f>F$11</f>
        <v>6</v>
      </c>
      <c r="C1363">
        <f>G$11</f>
        <v>0</v>
      </c>
      <c r="D1363" s="14">
        <f>IF((ISNUMBER(SEARCH(A1363,T1349))),1,0)</f>
        <v>0</v>
      </c>
      <c r="E1363" s="23">
        <v>1</v>
      </c>
      <c r="F1363" s="24">
        <f t="shared" si="116"/>
        <v>0</v>
      </c>
    </row>
    <row r="1364" spans="1:45" x14ac:dyDescent="0.25">
      <c r="A1364" s="30" t="str">
        <f t="shared" si="115"/>
        <v>PIT</v>
      </c>
      <c r="B1364" s="14">
        <f>F$12</f>
        <v>7</v>
      </c>
      <c r="C1364">
        <f>G$12</f>
        <v>2</v>
      </c>
      <c r="D1364" s="14">
        <f>IF((ISNUMBER(SEARCH(A1364,T1349))),1,0)</f>
        <v>1</v>
      </c>
      <c r="E1364" s="23">
        <v>1</v>
      </c>
      <c r="F1364" s="24">
        <f t="shared" si="116"/>
        <v>14</v>
      </c>
    </row>
    <row r="1365" spans="1:45" x14ac:dyDescent="0.25">
      <c r="A1365" t="str">
        <f t="shared" si="115"/>
        <v>PHI</v>
      </c>
      <c r="B1365" s="14">
        <f>F$13</f>
        <v>8</v>
      </c>
      <c r="C1365">
        <f>G$13</f>
        <v>4</v>
      </c>
      <c r="D1365" s="14">
        <f>IF((ISNUMBER(SEARCH(A1365,T1349))),1,0)</f>
        <v>0</v>
      </c>
      <c r="E1365" s="23">
        <v>1</v>
      </c>
      <c r="F1365" s="24">
        <f t="shared" si="116"/>
        <v>0</v>
      </c>
    </row>
    <row r="1366" spans="1:45" x14ac:dyDescent="0.25">
      <c r="C1366" t="s">
        <v>18</v>
      </c>
      <c r="D1366" s="14">
        <f>COUNTIF(D1350:D1365, 1)</f>
        <v>8</v>
      </c>
      <c r="E1366" t="s">
        <v>19</v>
      </c>
      <c r="F1366" s="24">
        <f>SUM(F1350:F1365)</f>
        <v>91</v>
      </c>
    </row>
    <row r="1367" spans="1:45" x14ac:dyDescent="0.25">
      <c r="A1367" s="1"/>
      <c r="D1367" t="s">
        <v>8</v>
      </c>
      <c r="E1367" s="14" t="s">
        <v>26</v>
      </c>
      <c r="F1367" s="2">
        <f>VLOOKUP(E1367,$I$3:$J$30,2,FALSE)</f>
        <v>6</v>
      </c>
    </row>
    <row r="1368" spans="1:45" x14ac:dyDescent="0.25">
      <c r="A1368" s="1"/>
      <c r="D1368" t="s">
        <v>9</v>
      </c>
      <c r="E1368" t="str">
        <f>S1349</f>
        <v>Oilers</v>
      </c>
      <c r="F1368" s="24">
        <v>0</v>
      </c>
    </row>
    <row r="1369" spans="1:45" ht="15.75" thickBot="1" x14ac:dyDescent="0.3">
      <c r="A1369" s="3"/>
      <c r="B1369" s="4"/>
      <c r="C1369" s="4"/>
      <c r="D1369" s="15"/>
      <c r="E1369" s="4" t="s">
        <v>6</v>
      </c>
      <c r="F1369" s="25">
        <f>SUM(F1366:F1368)</f>
        <v>97</v>
      </c>
    </row>
    <row r="1371" spans="1:45" ht="15.75" thickBot="1" x14ac:dyDescent="0.3"/>
    <row r="1372" spans="1:45" ht="35.25" customHeight="1" thickBot="1" x14ac:dyDescent="0.3">
      <c r="B1372" s="27" t="str">
        <f>P1372</f>
        <v>Daddy Hanratty</v>
      </c>
      <c r="C1372" s="19" t="s">
        <v>2</v>
      </c>
      <c r="D1372" s="20" t="s">
        <v>13</v>
      </c>
      <c r="E1372" s="21" t="s">
        <v>4</v>
      </c>
      <c r="F1372" s="22" t="s">
        <v>12</v>
      </c>
      <c r="N1372" s="48">
        <v>46133.909895833334</v>
      </c>
      <c r="O1372" s="8" t="s">
        <v>307</v>
      </c>
      <c r="P1372" s="8" t="s">
        <v>308</v>
      </c>
      <c r="Q1372" s="8" t="s">
        <v>309</v>
      </c>
      <c r="R1372" s="8" t="s">
        <v>77</v>
      </c>
      <c r="S1372" s="8" t="s">
        <v>77</v>
      </c>
      <c r="T1372" s="8" t="s">
        <v>310</v>
      </c>
      <c r="U1372" s="8" t="s">
        <v>311</v>
      </c>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row>
    <row r="1373" spans="1:45" x14ac:dyDescent="0.25">
      <c r="A1373" s="33" t="str">
        <f>$A1350</f>
        <v>COL</v>
      </c>
      <c r="B1373" s="14">
        <f>B$4</f>
        <v>1</v>
      </c>
      <c r="C1373">
        <f>C$4</f>
        <v>5</v>
      </c>
      <c r="D1373" s="14">
        <f>IF((ISNUMBER(SEARCH(A1373,T1372))),1,0)</f>
        <v>1</v>
      </c>
      <c r="E1373" s="23">
        <v>1</v>
      </c>
      <c r="F1373" s="24">
        <f>B1373*C1373*D1373*E1373</f>
        <v>5</v>
      </c>
    </row>
    <row r="1374" spans="1:45" x14ac:dyDescent="0.25">
      <c r="A1374" s="29" t="str">
        <f t="shared" ref="A1374:A1388" si="117">A1351</f>
        <v>LAK</v>
      </c>
      <c r="B1374" s="14">
        <f>B$5</f>
        <v>8</v>
      </c>
      <c r="C1374">
        <f>C$5</f>
        <v>0</v>
      </c>
      <c r="D1374" s="14">
        <f>IF((ISNUMBER(SEARCH(A1374,T1372))),1,0)</f>
        <v>0</v>
      </c>
      <c r="E1374" s="23">
        <v>1</v>
      </c>
      <c r="F1374" s="24">
        <f t="shared" ref="F1374:F1388" si="118">B1374*C1374*D1374*E1374</f>
        <v>0</v>
      </c>
    </row>
    <row r="1375" spans="1:45" x14ac:dyDescent="0.25">
      <c r="A1375" s="32" t="str">
        <f t="shared" si="117"/>
        <v>Dal</v>
      </c>
      <c r="B1375" s="14">
        <f>B$6</f>
        <v>2</v>
      </c>
      <c r="C1375">
        <f>C$6</f>
        <v>2</v>
      </c>
      <c r="D1375" s="14">
        <f>IF((ISNUMBER(SEARCH(A1375,T1372))),1,0)</f>
        <v>1</v>
      </c>
      <c r="E1375" s="23">
        <v>1</v>
      </c>
      <c r="F1375" s="24">
        <f t="shared" si="118"/>
        <v>4</v>
      </c>
    </row>
    <row r="1376" spans="1:45" x14ac:dyDescent="0.25">
      <c r="A1376" s="29" t="str">
        <f t="shared" si="117"/>
        <v>MIN</v>
      </c>
      <c r="B1376" s="14">
        <f>B$7</f>
        <v>3</v>
      </c>
      <c r="C1376">
        <f>C$7</f>
        <v>4</v>
      </c>
      <c r="D1376" s="14">
        <f>IF((ISNUMBER(SEARCH(A1376,T1372))),1,0)</f>
        <v>0</v>
      </c>
      <c r="E1376" s="23">
        <v>1</v>
      </c>
      <c r="F1376" s="24">
        <f t="shared" si="118"/>
        <v>0</v>
      </c>
    </row>
    <row r="1377" spans="1:6" x14ac:dyDescent="0.25">
      <c r="A1377" t="str">
        <f t="shared" si="117"/>
        <v>VGK</v>
      </c>
      <c r="B1377" s="14">
        <f>B$10</f>
        <v>4</v>
      </c>
      <c r="C1377">
        <f>C$10</f>
        <v>5</v>
      </c>
      <c r="D1377" s="14">
        <f>IF((ISNUMBER(SEARCH(A1377,T1372))),1,0)</f>
        <v>1</v>
      </c>
      <c r="E1377" s="23">
        <v>1</v>
      </c>
      <c r="F1377" s="24">
        <f t="shared" si="118"/>
        <v>20</v>
      </c>
    </row>
    <row r="1378" spans="1:6" x14ac:dyDescent="0.25">
      <c r="A1378" s="29" t="str">
        <f t="shared" si="117"/>
        <v>UTA</v>
      </c>
      <c r="B1378" s="14">
        <f>B$11</f>
        <v>6</v>
      </c>
      <c r="C1378">
        <f>C$11</f>
        <v>2</v>
      </c>
      <c r="D1378" s="14">
        <f>IF((ISNUMBER(SEARCH(A1378,T1372))),1,0)</f>
        <v>0</v>
      </c>
      <c r="E1378" s="23">
        <v>1</v>
      </c>
      <c r="F1378" s="24">
        <f t="shared" si="118"/>
        <v>0</v>
      </c>
    </row>
    <row r="1379" spans="1:6" x14ac:dyDescent="0.25">
      <c r="A1379" s="32" t="str">
        <f t="shared" si="117"/>
        <v>EDM</v>
      </c>
      <c r="B1379" s="14">
        <f>B$12</f>
        <v>5</v>
      </c>
      <c r="C1379">
        <f>C$12</f>
        <v>2</v>
      </c>
      <c r="D1379" s="14">
        <f>IF((ISNUMBER(SEARCH(A1379,T1372))),1,0)</f>
        <v>1</v>
      </c>
      <c r="E1379" s="23">
        <v>1</v>
      </c>
      <c r="F1379" s="24">
        <f t="shared" si="118"/>
        <v>10</v>
      </c>
    </row>
    <row r="1380" spans="1:6" x14ac:dyDescent="0.25">
      <c r="A1380" s="32" t="str">
        <f t="shared" si="117"/>
        <v>ANAH</v>
      </c>
      <c r="B1380" s="14">
        <f>B$13</f>
        <v>7</v>
      </c>
      <c r="C1380">
        <f>C$13</f>
        <v>4</v>
      </c>
      <c r="D1380" s="14">
        <f>IF((ISNUMBER(SEARCH(A1380,T1372))),1,0)</f>
        <v>0</v>
      </c>
      <c r="E1380" s="23">
        <v>1</v>
      </c>
      <c r="F1380" s="24">
        <f t="shared" si="118"/>
        <v>0</v>
      </c>
    </row>
    <row r="1381" spans="1:6" x14ac:dyDescent="0.25">
      <c r="A1381" s="31" t="str">
        <f t="shared" si="117"/>
        <v>BUF</v>
      </c>
      <c r="B1381" s="14">
        <f>F$4</f>
        <v>2</v>
      </c>
      <c r="C1381">
        <f>G$4</f>
        <v>4</v>
      </c>
      <c r="D1381" s="14">
        <f>IF((ISNUMBER(SEARCH(A1381,T1372))),1,0)</f>
        <v>1</v>
      </c>
      <c r="E1381" s="23">
        <v>1</v>
      </c>
      <c r="F1381" s="24">
        <f t="shared" si="118"/>
        <v>8</v>
      </c>
    </row>
    <row r="1382" spans="1:6" x14ac:dyDescent="0.25">
      <c r="A1382" s="31" t="str">
        <f t="shared" si="117"/>
        <v>BOS</v>
      </c>
      <c r="B1382" s="14">
        <f>F$5</f>
        <v>5</v>
      </c>
      <c r="C1382">
        <f>G$5</f>
        <v>2</v>
      </c>
      <c r="D1382" s="14">
        <f>IF((ISNUMBER(SEARCH(A1382,T1372))),1,0)</f>
        <v>0</v>
      </c>
      <c r="E1382" s="23">
        <v>1</v>
      </c>
      <c r="F1382" s="24">
        <f t="shared" si="118"/>
        <v>0</v>
      </c>
    </row>
    <row r="1383" spans="1:6" x14ac:dyDescent="0.25">
      <c r="A1383" s="30" t="str">
        <f t="shared" si="117"/>
        <v>TBL</v>
      </c>
      <c r="B1383" s="14">
        <f>F$6</f>
        <v>3</v>
      </c>
      <c r="C1383">
        <f>G$6</f>
        <v>3</v>
      </c>
      <c r="D1383" s="14">
        <f>IF((ISNUMBER(SEARCH(A1383,T1372))),1,0)</f>
        <v>1</v>
      </c>
      <c r="E1383" s="23">
        <v>1</v>
      </c>
      <c r="F1383" s="24">
        <f t="shared" si="118"/>
        <v>9</v>
      </c>
    </row>
    <row r="1384" spans="1:6" x14ac:dyDescent="0.25">
      <c r="A1384" s="30" t="str">
        <f t="shared" si="117"/>
        <v>MTL</v>
      </c>
      <c r="B1384" s="14">
        <f>F$7</f>
        <v>4</v>
      </c>
      <c r="C1384">
        <f>G$7</f>
        <v>4</v>
      </c>
      <c r="D1384" s="14">
        <f>IF((ISNUMBER(SEARCH(A1384,T1372))),1,0)</f>
        <v>1</v>
      </c>
      <c r="E1384" s="23">
        <v>2</v>
      </c>
      <c r="F1384" s="24">
        <f t="shared" si="118"/>
        <v>32</v>
      </c>
    </row>
    <row r="1385" spans="1:6" x14ac:dyDescent="0.25">
      <c r="A1385" s="31" t="str">
        <f t="shared" si="117"/>
        <v>CAR</v>
      </c>
      <c r="B1385" s="14">
        <f>F$10</f>
        <v>1</v>
      </c>
      <c r="C1385">
        <f>G$10</f>
        <v>6</v>
      </c>
      <c r="D1385" s="14">
        <f>IF((ISNUMBER(SEARCH(A1385,T1372))),1,0)</f>
        <v>1</v>
      </c>
      <c r="E1385" s="23">
        <v>1</v>
      </c>
      <c r="F1385" s="24">
        <f t="shared" si="118"/>
        <v>6</v>
      </c>
    </row>
    <row r="1386" spans="1:6" x14ac:dyDescent="0.25">
      <c r="A1386" s="36" t="str">
        <f t="shared" si="117"/>
        <v>OTT</v>
      </c>
      <c r="B1386" s="14">
        <f>F$11</f>
        <v>6</v>
      </c>
      <c r="C1386">
        <f>G$11</f>
        <v>0</v>
      </c>
      <c r="D1386" s="14">
        <f>IF((ISNUMBER(SEARCH(A1386,T1372))),1,0)</f>
        <v>0</v>
      </c>
      <c r="E1386" s="23">
        <v>1</v>
      </c>
      <c r="F1386" s="24">
        <f t="shared" si="118"/>
        <v>0</v>
      </c>
    </row>
    <row r="1387" spans="1:6" x14ac:dyDescent="0.25">
      <c r="A1387" s="30" t="str">
        <f t="shared" si="117"/>
        <v>PIT</v>
      </c>
      <c r="B1387" s="14">
        <f>F$12</f>
        <v>7</v>
      </c>
      <c r="C1387">
        <f>G$12</f>
        <v>2</v>
      </c>
      <c r="D1387" s="14">
        <f>IF((ISNUMBER(SEARCH(A1387,T1372))),1,0)</f>
        <v>0</v>
      </c>
      <c r="E1387" s="23">
        <v>1</v>
      </c>
      <c r="F1387" s="24">
        <f t="shared" si="118"/>
        <v>0</v>
      </c>
    </row>
    <row r="1388" spans="1:6" x14ac:dyDescent="0.25">
      <c r="A1388" t="str">
        <f t="shared" si="117"/>
        <v>PHI</v>
      </c>
      <c r="B1388" s="14">
        <f>F$13</f>
        <v>8</v>
      </c>
      <c r="C1388">
        <f>G$13</f>
        <v>4</v>
      </c>
      <c r="D1388" s="14">
        <f>IF((ISNUMBER(SEARCH(A1388,T1372))),1,0)</f>
        <v>0</v>
      </c>
      <c r="E1388" s="23">
        <v>1</v>
      </c>
      <c r="F1388" s="24">
        <f t="shared" si="118"/>
        <v>0</v>
      </c>
    </row>
    <row r="1389" spans="1:6" x14ac:dyDescent="0.25">
      <c r="C1389" t="s">
        <v>18</v>
      </c>
      <c r="D1389" s="14">
        <f>COUNTIF(D1373:D1388, 1)</f>
        <v>8</v>
      </c>
      <c r="E1389" t="s">
        <v>19</v>
      </c>
      <c r="F1389" s="24">
        <f>SUM(F1373:F1388)</f>
        <v>94</v>
      </c>
    </row>
    <row r="1390" spans="1:6" x14ac:dyDescent="0.25">
      <c r="A1390" s="1"/>
      <c r="D1390" t="s">
        <v>8</v>
      </c>
      <c r="E1390" s="14" t="s">
        <v>130</v>
      </c>
      <c r="F1390" s="2">
        <f>VLOOKUP(E1390,$I$3:$J$30,2,FALSE)</f>
        <v>4</v>
      </c>
    </row>
    <row r="1391" spans="1:6" x14ac:dyDescent="0.25">
      <c r="A1391" s="1"/>
      <c r="D1391" t="s">
        <v>9</v>
      </c>
      <c r="E1391" t="str">
        <f>S1372</f>
        <v>Montreal</v>
      </c>
      <c r="F1391" s="24">
        <v>0</v>
      </c>
    </row>
    <row r="1392" spans="1:6" ht="15.75" thickBot="1" x14ac:dyDescent="0.3">
      <c r="A1392" s="3"/>
      <c r="B1392" s="4"/>
      <c r="C1392" s="4"/>
      <c r="D1392" s="15"/>
      <c r="E1392" s="4" t="s">
        <v>6</v>
      </c>
      <c r="F1392" s="25">
        <f>SUM(F1389:F1391)</f>
        <v>98</v>
      </c>
    </row>
    <row r="1394" spans="1:27" ht="15.75" thickBot="1" x14ac:dyDescent="0.3"/>
    <row r="1395" spans="1:27" ht="27" thickBot="1" x14ac:dyDescent="0.3">
      <c r="A1395" s="18" t="s">
        <v>5</v>
      </c>
      <c r="B1395" s="27">
        <f>P1395</f>
        <v>0</v>
      </c>
      <c r="C1395" s="19" t="s">
        <v>2</v>
      </c>
      <c r="D1395" s="20" t="s">
        <v>13</v>
      </c>
      <c r="E1395" s="21" t="s">
        <v>4</v>
      </c>
      <c r="F1395" s="22" t="s">
        <v>12</v>
      </c>
      <c r="N1395" s="7" t="s">
        <v>94</v>
      </c>
      <c r="O1395" s="8" t="s">
        <v>95</v>
      </c>
      <c r="P1395" s="8"/>
      <c r="Q1395" s="8" t="s">
        <v>85</v>
      </c>
      <c r="R1395" s="8" t="s">
        <v>55</v>
      </c>
      <c r="S1395" s="8" t="s">
        <v>79</v>
      </c>
      <c r="T1395" s="9"/>
      <c r="U1395" s="8"/>
      <c r="V1395" s="8"/>
      <c r="W1395" s="8"/>
      <c r="X1395" s="8"/>
      <c r="Y1395" s="8"/>
      <c r="Z1395" s="8"/>
      <c r="AA1395" s="8"/>
    </row>
    <row r="1396" spans="1:27" x14ac:dyDescent="0.25">
      <c r="A1396" s="33" t="str">
        <f>$A1373</f>
        <v>COL</v>
      </c>
      <c r="B1396" s="14">
        <f>B$4</f>
        <v>1</v>
      </c>
      <c r="C1396">
        <f>C$4</f>
        <v>5</v>
      </c>
      <c r="D1396" s="14">
        <f>IF((ISNUMBER(SEARCH(A1396,T1395))),1,0)</f>
        <v>0</v>
      </c>
      <c r="E1396" s="23">
        <v>1</v>
      </c>
      <c r="F1396" s="24">
        <f>B1396*C1396*D1396*E1396</f>
        <v>0</v>
      </c>
    </row>
    <row r="1397" spans="1:27" x14ac:dyDescent="0.25">
      <c r="A1397" s="29" t="str">
        <f t="shared" ref="A1397:A1411" si="119">A1374</f>
        <v>LAK</v>
      </c>
      <c r="B1397" s="14">
        <f>B$5</f>
        <v>8</v>
      </c>
      <c r="C1397">
        <f>C$5</f>
        <v>0</v>
      </c>
      <c r="D1397" s="14">
        <f>IF((ISNUMBER(SEARCH(A1397,T1395))),1,0)</f>
        <v>0</v>
      </c>
      <c r="E1397" s="23">
        <v>1</v>
      </c>
      <c r="F1397" s="24">
        <f t="shared" ref="F1397:F1411" si="120">B1397*C1397*D1397*E1397</f>
        <v>0</v>
      </c>
    </row>
    <row r="1398" spans="1:27" x14ac:dyDescent="0.25">
      <c r="A1398" s="32" t="str">
        <f t="shared" si="119"/>
        <v>Dal</v>
      </c>
      <c r="B1398" s="14">
        <f>B$6</f>
        <v>2</v>
      </c>
      <c r="C1398">
        <f>C$6</f>
        <v>2</v>
      </c>
      <c r="D1398" s="14">
        <f>IF((ISNUMBER(SEARCH(A1398,T1395))),1,0)</f>
        <v>0</v>
      </c>
      <c r="E1398" s="23">
        <v>1</v>
      </c>
      <c r="F1398" s="24">
        <f t="shared" si="120"/>
        <v>0</v>
      </c>
    </row>
    <row r="1399" spans="1:27" x14ac:dyDescent="0.25">
      <c r="A1399" s="29" t="str">
        <f t="shared" si="119"/>
        <v>MIN</v>
      </c>
      <c r="B1399" s="14">
        <f>B$7</f>
        <v>3</v>
      </c>
      <c r="C1399">
        <f>C$7</f>
        <v>4</v>
      </c>
      <c r="D1399" s="14">
        <f>IF((ISNUMBER(SEARCH(A1399,T1395))),1,0)</f>
        <v>0</v>
      </c>
      <c r="E1399" s="23">
        <v>2</v>
      </c>
      <c r="F1399" s="24">
        <f t="shared" si="120"/>
        <v>0</v>
      </c>
    </row>
    <row r="1400" spans="1:27" x14ac:dyDescent="0.25">
      <c r="A1400" t="str">
        <f t="shared" si="119"/>
        <v>VGK</v>
      </c>
      <c r="B1400" s="14">
        <f>B$10</f>
        <v>4</v>
      </c>
      <c r="C1400">
        <f>C$10</f>
        <v>5</v>
      </c>
      <c r="D1400" s="14">
        <f>IF((ISNUMBER(SEARCH(A1400,T1395))),1,0)</f>
        <v>0</v>
      </c>
      <c r="E1400" s="23">
        <v>1</v>
      </c>
      <c r="F1400" s="24">
        <f t="shared" si="120"/>
        <v>0</v>
      </c>
    </row>
    <row r="1401" spans="1:27" x14ac:dyDescent="0.25">
      <c r="A1401" s="29" t="str">
        <f t="shared" si="119"/>
        <v>UTA</v>
      </c>
      <c r="B1401" s="14">
        <f>B$11</f>
        <v>6</v>
      </c>
      <c r="C1401">
        <f>C$11</f>
        <v>2</v>
      </c>
      <c r="D1401" s="14">
        <f>IF((ISNUMBER(SEARCH(A1401,T1395))),1,0)</f>
        <v>0</v>
      </c>
      <c r="E1401" s="23">
        <v>1</v>
      </c>
      <c r="F1401" s="24">
        <f t="shared" si="120"/>
        <v>0</v>
      </c>
    </row>
    <row r="1402" spans="1:27" x14ac:dyDescent="0.25">
      <c r="A1402" s="32" t="str">
        <f t="shared" si="119"/>
        <v>EDM</v>
      </c>
      <c r="B1402" s="14">
        <f>B$12</f>
        <v>5</v>
      </c>
      <c r="C1402">
        <f>C$12</f>
        <v>2</v>
      </c>
      <c r="D1402" s="14">
        <f>IF((ISNUMBER(SEARCH(A1402,T1395))),1,0)</f>
        <v>0</v>
      </c>
      <c r="E1402" s="23">
        <v>1</v>
      </c>
      <c r="F1402" s="24">
        <f t="shared" si="120"/>
        <v>0</v>
      </c>
    </row>
    <row r="1403" spans="1:27" x14ac:dyDescent="0.25">
      <c r="A1403" s="32" t="str">
        <f t="shared" si="119"/>
        <v>ANAH</v>
      </c>
      <c r="B1403" s="14">
        <f>B$13</f>
        <v>7</v>
      </c>
      <c r="C1403">
        <f>C$13</f>
        <v>4</v>
      </c>
      <c r="D1403" s="14">
        <f>IF((ISNUMBER(SEARCH(A1403,T1395))),1,0)</f>
        <v>0</v>
      </c>
      <c r="E1403" s="23">
        <v>1</v>
      </c>
      <c r="F1403" s="24">
        <f t="shared" si="120"/>
        <v>0</v>
      </c>
    </row>
    <row r="1404" spans="1:27" x14ac:dyDescent="0.25">
      <c r="A1404" s="31" t="str">
        <f t="shared" si="119"/>
        <v>BUF</v>
      </c>
      <c r="B1404" s="14">
        <f>F$4</f>
        <v>2</v>
      </c>
      <c r="C1404">
        <f>G$4</f>
        <v>4</v>
      </c>
      <c r="D1404" s="14">
        <f>IF((ISNUMBER(SEARCH(A1404,T1395))),1,0)</f>
        <v>0</v>
      </c>
      <c r="E1404" s="23">
        <v>1</v>
      </c>
      <c r="F1404" s="24">
        <f t="shared" si="120"/>
        <v>0</v>
      </c>
    </row>
    <row r="1405" spans="1:27" x14ac:dyDescent="0.25">
      <c r="A1405" s="31" t="str">
        <f t="shared" si="119"/>
        <v>BOS</v>
      </c>
      <c r="B1405" s="14">
        <f>F$5</f>
        <v>5</v>
      </c>
      <c r="C1405">
        <f>G$5</f>
        <v>2</v>
      </c>
      <c r="D1405" s="14">
        <f>IF((ISNUMBER(SEARCH(A1405,T1395))),1,0)</f>
        <v>0</v>
      </c>
      <c r="E1405" s="23">
        <v>1</v>
      </c>
      <c r="F1405" s="24">
        <f t="shared" si="120"/>
        <v>0</v>
      </c>
    </row>
    <row r="1406" spans="1:27" x14ac:dyDescent="0.25">
      <c r="A1406" s="30" t="str">
        <f t="shared" si="119"/>
        <v>TBL</v>
      </c>
      <c r="B1406" s="14">
        <f>F$6</f>
        <v>3</v>
      </c>
      <c r="C1406">
        <f>G$6</f>
        <v>3</v>
      </c>
      <c r="D1406" s="14">
        <f>IF((ISNUMBER(SEARCH(A1406,T1395))),1,0)</f>
        <v>0</v>
      </c>
      <c r="E1406" s="23">
        <v>1</v>
      </c>
      <c r="F1406" s="24">
        <f t="shared" si="120"/>
        <v>0</v>
      </c>
    </row>
    <row r="1407" spans="1:27" x14ac:dyDescent="0.25">
      <c r="A1407" s="30" t="str">
        <f t="shared" si="119"/>
        <v>MTL</v>
      </c>
      <c r="B1407" s="14">
        <f>F$7</f>
        <v>4</v>
      </c>
      <c r="C1407">
        <f>G$7</f>
        <v>4</v>
      </c>
      <c r="D1407" s="14">
        <f>IF((ISNUMBER(SEARCH(A1407,T1395))),1,0)</f>
        <v>0</v>
      </c>
      <c r="E1407" s="23">
        <v>1</v>
      </c>
      <c r="F1407" s="24">
        <f t="shared" si="120"/>
        <v>0</v>
      </c>
    </row>
    <row r="1408" spans="1:27" x14ac:dyDescent="0.25">
      <c r="A1408" s="31" t="str">
        <f t="shared" si="119"/>
        <v>CAR</v>
      </c>
      <c r="B1408" s="14">
        <f>F$10</f>
        <v>1</v>
      </c>
      <c r="C1408">
        <f>G$10</f>
        <v>6</v>
      </c>
      <c r="D1408" s="14">
        <f>IF((ISNUMBER(SEARCH(A1408,T1395))),1,0)</f>
        <v>0</v>
      </c>
      <c r="E1408" s="23">
        <v>1</v>
      </c>
      <c r="F1408" s="24">
        <f t="shared" si="120"/>
        <v>0</v>
      </c>
    </row>
    <row r="1409" spans="1:27" x14ac:dyDescent="0.25">
      <c r="A1409" s="36" t="str">
        <f t="shared" si="119"/>
        <v>OTT</v>
      </c>
      <c r="B1409" s="14">
        <f>F$11</f>
        <v>6</v>
      </c>
      <c r="C1409">
        <f>G$11</f>
        <v>0</v>
      </c>
      <c r="D1409" s="14">
        <f>IF((ISNUMBER(SEARCH(A1409,T1395))),1,0)</f>
        <v>0</v>
      </c>
      <c r="E1409" s="23">
        <v>1</v>
      </c>
      <c r="F1409" s="24">
        <f t="shared" si="120"/>
        <v>0</v>
      </c>
    </row>
    <row r="1410" spans="1:27" x14ac:dyDescent="0.25">
      <c r="A1410" s="30" t="str">
        <f t="shared" si="119"/>
        <v>PIT</v>
      </c>
      <c r="B1410" s="14">
        <f>F$12</f>
        <v>7</v>
      </c>
      <c r="C1410">
        <f>G$12</f>
        <v>2</v>
      </c>
      <c r="D1410" s="14">
        <f>IF((ISNUMBER(SEARCH(A1410,T1395))),1,0)</f>
        <v>0</v>
      </c>
      <c r="E1410" s="23">
        <v>1</v>
      </c>
      <c r="F1410" s="24">
        <f t="shared" si="120"/>
        <v>0</v>
      </c>
    </row>
    <row r="1411" spans="1:27" x14ac:dyDescent="0.25">
      <c r="A1411" t="str">
        <f t="shared" si="119"/>
        <v>PHI</v>
      </c>
      <c r="B1411" s="14">
        <f>F$13</f>
        <v>8</v>
      </c>
      <c r="C1411">
        <f>G$13</f>
        <v>4</v>
      </c>
      <c r="D1411" s="14">
        <f>IF((ISNUMBER(SEARCH(A1411,T1395))),1,0)</f>
        <v>0</v>
      </c>
      <c r="E1411" s="23">
        <v>1</v>
      </c>
      <c r="F1411" s="24">
        <f t="shared" si="120"/>
        <v>0</v>
      </c>
    </row>
    <row r="1412" spans="1:27" x14ac:dyDescent="0.25">
      <c r="C1412" t="s">
        <v>18</v>
      </c>
      <c r="D1412" s="14">
        <f>COUNTIF(D1396:D1411, 1)</f>
        <v>0</v>
      </c>
      <c r="E1412" t="s">
        <v>19</v>
      </c>
      <c r="F1412" s="24">
        <f>SUM(F1396:F1411)</f>
        <v>0</v>
      </c>
    </row>
    <row r="1413" spans="1:27" x14ac:dyDescent="0.25">
      <c r="A1413" s="1"/>
      <c r="D1413" t="s">
        <v>8</v>
      </c>
      <c r="E1413" s="14" t="s">
        <v>130</v>
      </c>
      <c r="F1413" s="2">
        <f>VLOOKUP(E1413,$I$3:$J$30,2,FALSE)</f>
        <v>4</v>
      </c>
    </row>
    <row r="1414" spans="1:27" x14ac:dyDescent="0.25">
      <c r="A1414" s="1"/>
      <c r="D1414" t="s">
        <v>9</v>
      </c>
      <c r="E1414" t="str">
        <f>S1395</f>
        <v>Winnipeg</v>
      </c>
      <c r="F1414" s="24">
        <v>0</v>
      </c>
    </row>
    <row r="1415" spans="1:27" ht="15.75" thickBot="1" x14ac:dyDescent="0.3">
      <c r="A1415" s="3"/>
      <c r="B1415" s="4"/>
      <c r="C1415" s="4"/>
      <c r="D1415" s="15"/>
      <c r="E1415" s="4" t="s">
        <v>6</v>
      </c>
      <c r="F1415" s="25">
        <f>SUM(F1412:F1414)</f>
        <v>4</v>
      </c>
    </row>
    <row r="1417" spans="1:27" ht="15.75" thickBot="1" x14ac:dyDescent="0.3"/>
    <row r="1418" spans="1:27" ht="27" thickBot="1" x14ac:dyDescent="0.3">
      <c r="A1418" s="18" t="s">
        <v>5</v>
      </c>
      <c r="B1418" s="27">
        <f>P1418</f>
        <v>0</v>
      </c>
      <c r="C1418" s="19" t="s">
        <v>2</v>
      </c>
      <c r="D1418" s="20" t="s">
        <v>13</v>
      </c>
      <c r="E1418" s="21" t="s">
        <v>4</v>
      </c>
      <c r="F1418" s="22" t="s">
        <v>12</v>
      </c>
      <c r="N1418" s="7" t="s">
        <v>94</v>
      </c>
      <c r="O1418" s="8" t="s">
        <v>95</v>
      </c>
      <c r="P1418" s="8"/>
      <c r="Q1418" s="8" t="s">
        <v>85</v>
      </c>
      <c r="R1418" s="8" t="s">
        <v>55</v>
      </c>
      <c r="S1418" s="8" t="s">
        <v>79</v>
      </c>
      <c r="T1418" s="9"/>
      <c r="U1418" s="8"/>
      <c r="V1418" s="8"/>
      <c r="W1418" s="8"/>
      <c r="X1418" s="8"/>
      <c r="Y1418" s="8"/>
      <c r="Z1418" s="8"/>
      <c r="AA1418" s="8"/>
    </row>
    <row r="1419" spans="1:27" x14ac:dyDescent="0.25">
      <c r="A1419" s="33" t="str">
        <f>$A1396</f>
        <v>COL</v>
      </c>
      <c r="B1419" s="14">
        <f>B$4</f>
        <v>1</v>
      </c>
      <c r="C1419">
        <f>C$4</f>
        <v>5</v>
      </c>
      <c r="D1419" s="14">
        <f>IF((ISNUMBER(SEARCH(A1419,T1418))),1,0)</f>
        <v>0</v>
      </c>
      <c r="E1419" s="23">
        <v>1</v>
      </c>
      <c r="F1419" s="24">
        <f>B1419*C1419*D1419*E1419</f>
        <v>0</v>
      </c>
    </row>
    <row r="1420" spans="1:27" x14ac:dyDescent="0.25">
      <c r="A1420" s="29" t="str">
        <f t="shared" ref="A1420:A1434" si="121">A1397</f>
        <v>LAK</v>
      </c>
      <c r="B1420" s="14">
        <f>B$5</f>
        <v>8</v>
      </c>
      <c r="C1420">
        <f>C$5</f>
        <v>0</v>
      </c>
      <c r="D1420" s="14">
        <f>IF((ISNUMBER(SEARCH(A1420,T1418))),1,0)</f>
        <v>0</v>
      </c>
      <c r="E1420" s="23">
        <v>1</v>
      </c>
      <c r="F1420" s="24">
        <f t="shared" ref="F1420:F1434" si="122">B1420*C1420*D1420*E1420</f>
        <v>0</v>
      </c>
    </row>
    <row r="1421" spans="1:27" x14ac:dyDescent="0.25">
      <c r="A1421" s="32" t="str">
        <f t="shared" si="121"/>
        <v>Dal</v>
      </c>
      <c r="B1421" s="14">
        <f>B$6</f>
        <v>2</v>
      </c>
      <c r="C1421">
        <f>C$6</f>
        <v>2</v>
      </c>
      <c r="D1421" s="14">
        <f>IF((ISNUMBER(SEARCH(A1421,T1418))),1,0)</f>
        <v>0</v>
      </c>
      <c r="E1421" s="23">
        <v>1</v>
      </c>
      <c r="F1421" s="24">
        <f t="shared" si="122"/>
        <v>0</v>
      </c>
    </row>
    <row r="1422" spans="1:27" x14ac:dyDescent="0.25">
      <c r="A1422" s="29" t="str">
        <f t="shared" si="121"/>
        <v>MIN</v>
      </c>
      <c r="B1422" s="14">
        <f>B$7</f>
        <v>3</v>
      </c>
      <c r="C1422">
        <f>C$7</f>
        <v>4</v>
      </c>
      <c r="D1422" s="14">
        <f>IF((ISNUMBER(SEARCH(A1422,T1418))),1,0)</f>
        <v>0</v>
      </c>
      <c r="E1422" s="23">
        <v>2</v>
      </c>
      <c r="F1422" s="24">
        <f t="shared" si="122"/>
        <v>0</v>
      </c>
    </row>
    <row r="1423" spans="1:27" x14ac:dyDescent="0.25">
      <c r="A1423" t="str">
        <f t="shared" si="121"/>
        <v>VGK</v>
      </c>
      <c r="B1423" s="14">
        <f>B$10</f>
        <v>4</v>
      </c>
      <c r="C1423">
        <f>C$10</f>
        <v>5</v>
      </c>
      <c r="D1423" s="14">
        <f>IF((ISNUMBER(SEARCH(A1423,T1418))),1,0)</f>
        <v>0</v>
      </c>
      <c r="E1423" s="23">
        <v>1</v>
      </c>
      <c r="F1423" s="24">
        <f t="shared" si="122"/>
        <v>0</v>
      </c>
    </row>
    <row r="1424" spans="1:27" x14ac:dyDescent="0.25">
      <c r="A1424" s="29" t="str">
        <f t="shared" si="121"/>
        <v>UTA</v>
      </c>
      <c r="B1424" s="14">
        <f>B$11</f>
        <v>6</v>
      </c>
      <c r="C1424">
        <f>C$11</f>
        <v>2</v>
      </c>
      <c r="D1424" s="14">
        <f>IF((ISNUMBER(SEARCH(A1424,T1418))),1,0)</f>
        <v>0</v>
      </c>
      <c r="E1424" s="23">
        <v>1</v>
      </c>
      <c r="F1424" s="24">
        <f t="shared" si="122"/>
        <v>0</v>
      </c>
    </row>
    <row r="1425" spans="1:6" x14ac:dyDescent="0.25">
      <c r="A1425" s="32" t="str">
        <f t="shared" si="121"/>
        <v>EDM</v>
      </c>
      <c r="B1425" s="14">
        <f>B$12</f>
        <v>5</v>
      </c>
      <c r="C1425">
        <f>C$12</f>
        <v>2</v>
      </c>
      <c r="D1425" s="14">
        <f>IF((ISNUMBER(SEARCH(A1425,T1418))),1,0)</f>
        <v>0</v>
      </c>
      <c r="E1425" s="23">
        <v>1</v>
      </c>
      <c r="F1425" s="24">
        <f t="shared" si="122"/>
        <v>0</v>
      </c>
    </row>
    <row r="1426" spans="1:6" x14ac:dyDescent="0.25">
      <c r="A1426" s="32" t="str">
        <f t="shared" si="121"/>
        <v>ANAH</v>
      </c>
      <c r="B1426" s="14">
        <f>B$13</f>
        <v>7</v>
      </c>
      <c r="C1426">
        <f>C$13</f>
        <v>4</v>
      </c>
      <c r="D1426" s="14">
        <f>IF((ISNUMBER(SEARCH(A1426,T1418))),1,0)</f>
        <v>0</v>
      </c>
      <c r="E1426" s="23">
        <v>1</v>
      </c>
      <c r="F1426" s="24">
        <f t="shared" si="122"/>
        <v>0</v>
      </c>
    </row>
    <row r="1427" spans="1:6" x14ac:dyDescent="0.25">
      <c r="A1427" s="31" t="str">
        <f t="shared" si="121"/>
        <v>BUF</v>
      </c>
      <c r="B1427" s="14">
        <f>F$4</f>
        <v>2</v>
      </c>
      <c r="C1427">
        <f>G$4</f>
        <v>4</v>
      </c>
      <c r="D1427" s="14">
        <f>IF((ISNUMBER(SEARCH(A1427,T1418))),1,0)</f>
        <v>0</v>
      </c>
      <c r="E1427" s="23">
        <v>1</v>
      </c>
      <c r="F1427" s="24">
        <f t="shared" si="122"/>
        <v>0</v>
      </c>
    </row>
    <row r="1428" spans="1:6" x14ac:dyDescent="0.25">
      <c r="A1428" s="31" t="str">
        <f t="shared" si="121"/>
        <v>BOS</v>
      </c>
      <c r="B1428" s="14">
        <f>F$5</f>
        <v>5</v>
      </c>
      <c r="C1428">
        <f>G$5</f>
        <v>2</v>
      </c>
      <c r="D1428" s="14">
        <f>IF((ISNUMBER(SEARCH(A1428,T1418))),1,0)</f>
        <v>0</v>
      </c>
      <c r="E1428" s="23">
        <v>1</v>
      </c>
      <c r="F1428" s="24">
        <f t="shared" si="122"/>
        <v>0</v>
      </c>
    </row>
    <row r="1429" spans="1:6" x14ac:dyDescent="0.25">
      <c r="A1429" s="30" t="str">
        <f t="shared" si="121"/>
        <v>TBL</v>
      </c>
      <c r="B1429" s="14">
        <f>F$6</f>
        <v>3</v>
      </c>
      <c r="C1429">
        <f>G$6</f>
        <v>3</v>
      </c>
      <c r="D1429" s="14">
        <f>IF((ISNUMBER(SEARCH(A1429,T1418))),1,0)</f>
        <v>0</v>
      </c>
      <c r="E1429" s="23">
        <v>1</v>
      </c>
      <c r="F1429" s="24">
        <f t="shared" si="122"/>
        <v>0</v>
      </c>
    </row>
    <row r="1430" spans="1:6" x14ac:dyDescent="0.25">
      <c r="A1430" s="30" t="str">
        <f t="shared" si="121"/>
        <v>MTL</v>
      </c>
      <c r="B1430" s="14">
        <f>F$7</f>
        <v>4</v>
      </c>
      <c r="C1430">
        <f>G$7</f>
        <v>4</v>
      </c>
      <c r="D1430" s="14">
        <f>IF((ISNUMBER(SEARCH(A1430,T1418))),1,0)</f>
        <v>0</v>
      </c>
      <c r="E1430" s="23">
        <v>1</v>
      </c>
      <c r="F1430" s="24">
        <f t="shared" si="122"/>
        <v>0</v>
      </c>
    </row>
    <row r="1431" spans="1:6" x14ac:dyDescent="0.25">
      <c r="A1431" s="31" t="str">
        <f t="shared" si="121"/>
        <v>CAR</v>
      </c>
      <c r="B1431" s="14">
        <f>F$10</f>
        <v>1</v>
      </c>
      <c r="C1431">
        <f>G$10</f>
        <v>6</v>
      </c>
      <c r="D1431" s="14">
        <f>IF((ISNUMBER(SEARCH(A1431,T1418))),1,0)</f>
        <v>0</v>
      </c>
      <c r="E1431" s="23">
        <v>1</v>
      </c>
      <c r="F1431" s="24">
        <f t="shared" si="122"/>
        <v>0</v>
      </c>
    </row>
    <row r="1432" spans="1:6" x14ac:dyDescent="0.25">
      <c r="A1432" s="36" t="str">
        <f t="shared" si="121"/>
        <v>OTT</v>
      </c>
      <c r="B1432" s="14">
        <f>F$11</f>
        <v>6</v>
      </c>
      <c r="C1432">
        <f>G$11</f>
        <v>0</v>
      </c>
      <c r="D1432" s="14">
        <f>IF((ISNUMBER(SEARCH(A1432,T1418))),1,0)</f>
        <v>0</v>
      </c>
      <c r="E1432" s="23">
        <v>1</v>
      </c>
      <c r="F1432" s="24">
        <f t="shared" si="122"/>
        <v>0</v>
      </c>
    </row>
    <row r="1433" spans="1:6" x14ac:dyDescent="0.25">
      <c r="A1433" s="30" t="str">
        <f t="shared" si="121"/>
        <v>PIT</v>
      </c>
      <c r="B1433" s="14">
        <f>F$12</f>
        <v>7</v>
      </c>
      <c r="C1433">
        <f>G$12</f>
        <v>2</v>
      </c>
      <c r="D1433" s="14">
        <f>IF((ISNUMBER(SEARCH(A1433,T1418))),1,0)</f>
        <v>0</v>
      </c>
      <c r="E1433" s="23">
        <v>1</v>
      </c>
      <c r="F1433" s="24">
        <f t="shared" si="122"/>
        <v>0</v>
      </c>
    </row>
    <row r="1434" spans="1:6" x14ac:dyDescent="0.25">
      <c r="A1434" t="str">
        <f t="shared" si="121"/>
        <v>PHI</v>
      </c>
      <c r="B1434" s="14">
        <f>F$13</f>
        <v>8</v>
      </c>
      <c r="C1434">
        <f>G$13</f>
        <v>4</v>
      </c>
      <c r="D1434" s="14">
        <f>IF((ISNUMBER(SEARCH(A1434,T1418))),1,0)</f>
        <v>0</v>
      </c>
      <c r="E1434" s="23">
        <v>1</v>
      </c>
      <c r="F1434" s="24">
        <f t="shared" si="122"/>
        <v>0</v>
      </c>
    </row>
    <row r="1435" spans="1:6" x14ac:dyDescent="0.25">
      <c r="C1435" t="s">
        <v>18</v>
      </c>
      <c r="D1435" s="14">
        <f>COUNTIF(D1419:D1434, 1)</f>
        <v>0</v>
      </c>
      <c r="E1435" t="s">
        <v>19</v>
      </c>
      <c r="F1435" s="24">
        <f>SUM(F1419:F1434)</f>
        <v>0</v>
      </c>
    </row>
    <row r="1436" spans="1:6" x14ac:dyDescent="0.25">
      <c r="A1436" s="1"/>
      <c r="D1436" t="s">
        <v>8</v>
      </c>
      <c r="E1436" s="14" t="s">
        <v>85</v>
      </c>
      <c r="F1436" s="2" t="e">
        <f>VLOOKUP(E1436,$I$3:$J$30,2,FALSE)</f>
        <v>#N/A</v>
      </c>
    </row>
    <row r="1437" spans="1:6" x14ac:dyDescent="0.25">
      <c r="A1437" s="1"/>
      <c r="D1437" t="s">
        <v>9</v>
      </c>
      <c r="E1437" t="str">
        <f>S1418</f>
        <v>Winnipeg</v>
      </c>
      <c r="F1437" s="24">
        <v>0</v>
      </c>
    </row>
    <row r="1438" spans="1:6" ht="15.75" thickBot="1" x14ac:dyDescent="0.3">
      <c r="A1438" s="3"/>
      <c r="B1438" s="4"/>
      <c r="C1438" s="4"/>
      <c r="D1438" s="15"/>
      <c r="E1438" s="4" t="s">
        <v>6</v>
      </c>
      <c r="F1438" s="25" t="e">
        <f>SUM(F1435:F1437)</f>
        <v>#N/A</v>
      </c>
    </row>
    <row r="1440" spans="1:6" ht="15.75" thickBot="1" x14ac:dyDescent="0.3"/>
    <row r="1441" spans="1:27" ht="27" thickBot="1" x14ac:dyDescent="0.3">
      <c r="A1441" s="18" t="s">
        <v>5</v>
      </c>
      <c r="B1441" s="27">
        <f>P1441</f>
        <v>0</v>
      </c>
      <c r="C1441" s="19" t="s">
        <v>2</v>
      </c>
      <c r="D1441" s="20" t="s">
        <v>13</v>
      </c>
      <c r="E1441" s="21" t="s">
        <v>4</v>
      </c>
      <c r="F1441" s="22" t="s">
        <v>12</v>
      </c>
      <c r="N1441" s="7" t="s">
        <v>94</v>
      </c>
      <c r="O1441" s="8" t="s">
        <v>95</v>
      </c>
      <c r="P1441" s="8"/>
      <c r="Q1441" s="8" t="s">
        <v>85</v>
      </c>
      <c r="R1441" s="8" t="s">
        <v>55</v>
      </c>
      <c r="S1441" s="8" t="s">
        <v>79</v>
      </c>
      <c r="T1441" s="9"/>
      <c r="U1441" s="8"/>
      <c r="V1441" s="8"/>
      <c r="W1441" s="8"/>
      <c r="X1441" s="8"/>
      <c r="Y1441" s="8"/>
      <c r="Z1441" s="8"/>
      <c r="AA1441" s="8"/>
    </row>
    <row r="1442" spans="1:27" x14ac:dyDescent="0.25">
      <c r="A1442" s="33" t="str">
        <f>$A1419</f>
        <v>COL</v>
      </c>
      <c r="B1442" s="14">
        <f>B$4</f>
        <v>1</v>
      </c>
      <c r="C1442">
        <f>C$4</f>
        <v>5</v>
      </c>
      <c r="D1442" s="14">
        <f>IF((ISNUMBER(SEARCH(A1442,T1441))),1,0)</f>
        <v>0</v>
      </c>
      <c r="E1442" s="23">
        <v>1</v>
      </c>
      <c r="F1442" s="24">
        <f>B1442*C1442*D1442*E1442</f>
        <v>0</v>
      </c>
    </row>
    <row r="1443" spans="1:27" x14ac:dyDescent="0.25">
      <c r="A1443" s="29" t="str">
        <f t="shared" ref="A1443:A1457" si="123">A1420</f>
        <v>LAK</v>
      </c>
      <c r="B1443" s="14">
        <f>B$5</f>
        <v>8</v>
      </c>
      <c r="C1443">
        <f>C$5</f>
        <v>0</v>
      </c>
      <c r="D1443" s="14">
        <f>IF((ISNUMBER(SEARCH(A1443,T1441))),1,0)</f>
        <v>0</v>
      </c>
      <c r="E1443" s="23">
        <v>1</v>
      </c>
      <c r="F1443" s="24">
        <f t="shared" ref="F1443:F1457" si="124">B1443*C1443*D1443*E1443</f>
        <v>0</v>
      </c>
    </row>
    <row r="1444" spans="1:27" x14ac:dyDescent="0.25">
      <c r="A1444" s="32" t="str">
        <f t="shared" si="123"/>
        <v>Dal</v>
      </c>
      <c r="B1444" s="14">
        <f>B$6</f>
        <v>2</v>
      </c>
      <c r="C1444">
        <f>C$6</f>
        <v>2</v>
      </c>
      <c r="D1444" s="14">
        <f>IF((ISNUMBER(SEARCH(A1444,T1441))),1,0)</f>
        <v>0</v>
      </c>
      <c r="E1444" s="23">
        <v>1</v>
      </c>
      <c r="F1444" s="24">
        <f t="shared" si="124"/>
        <v>0</v>
      </c>
    </row>
    <row r="1445" spans="1:27" x14ac:dyDescent="0.25">
      <c r="A1445" s="29" t="str">
        <f t="shared" si="123"/>
        <v>MIN</v>
      </c>
      <c r="B1445" s="14">
        <f>B$7</f>
        <v>3</v>
      </c>
      <c r="C1445">
        <f>C$7</f>
        <v>4</v>
      </c>
      <c r="D1445" s="14">
        <f>IF((ISNUMBER(SEARCH(A1445,T1441))),1,0)</f>
        <v>0</v>
      </c>
      <c r="E1445" s="23">
        <v>2</v>
      </c>
      <c r="F1445" s="24">
        <f t="shared" si="124"/>
        <v>0</v>
      </c>
    </row>
    <row r="1446" spans="1:27" x14ac:dyDescent="0.25">
      <c r="A1446" t="str">
        <f t="shared" si="123"/>
        <v>VGK</v>
      </c>
      <c r="B1446" s="14">
        <f>B$10</f>
        <v>4</v>
      </c>
      <c r="C1446">
        <f>C$10</f>
        <v>5</v>
      </c>
      <c r="D1446" s="14">
        <f>IF((ISNUMBER(SEARCH(A1446,T1441))),1,0)</f>
        <v>0</v>
      </c>
      <c r="E1446" s="23">
        <v>1</v>
      </c>
      <c r="F1446" s="24">
        <f t="shared" si="124"/>
        <v>0</v>
      </c>
    </row>
    <row r="1447" spans="1:27" x14ac:dyDescent="0.25">
      <c r="A1447" s="29" t="str">
        <f t="shared" si="123"/>
        <v>UTA</v>
      </c>
      <c r="B1447" s="14">
        <f>B$11</f>
        <v>6</v>
      </c>
      <c r="C1447">
        <f>C$11</f>
        <v>2</v>
      </c>
      <c r="D1447" s="14">
        <f>IF((ISNUMBER(SEARCH(A1447,T1441))),1,0)</f>
        <v>0</v>
      </c>
      <c r="E1447" s="23">
        <v>1</v>
      </c>
      <c r="F1447" s="24">
        <f t="shared" si="124"/>
        <v>0</v>
      </c>
    </row>
    <row r="1448" spans="1:27" x14ac:dyDescent="0.25">
      <c r="A1448" s="32" t="str">
        <f t="shared" si="123"/>
        <v>EDM</v>
      </c>
      <c r="B1448" s="14">
        <f>B$12</f>
        <v>5</v>
      </c>
      <c r="C1448">
        <f>C$12</f>
        <v>2</v>
      </c>
      <c r="D1448" s="14">
        <f>IF((ISNUMBER(SEARCH(A1448,T1441))),1,0)</f>
        <v>0</v>
      </c>
      <c r="E1448" s="23">
        <v>1</v>
      </c>
      <c r="F1448" s="24">
        <f t="shared" si="124"/>
        <v>0</v>
      </c>
    </row>
    <row r="1449" spans="1:27" x14ac:dyDescent="0.25">
      <c r="A1449" s="32" t="str">
        <f t="shared" si="123"/>
        <v>ANAH</v>
      </c>
      <c r="B1449" s="14">
        <f>B$13</f>
        <v>7</v>
      </c>
      <c r="C1449">
        <f>C$13</f>
        <v>4</v>
      </c>
      <c r="D1449" s="14">
        <f>IF((ISNUMBER(SEARCH(A1449,T1441))),1,0)</f>
        <v>0</v>
      </c>
      <c r="E1449" s="23">
        <v>1</v>
      </c>
      <c r="F1449" s="24">
        <f t="shared" si="124"/>
        <v>0</v>
      </c>
    </row>
    <row r="1450" spans="1:27" x14ac:dyDescent="0.25">
      <c r="A1450" s="31" t="str">
        <f t="shared" si="123"/>
        <v>BUF</v>
      </c>
      <c r="B1450" s="14">
        <f>F$4</f>
        <v>2</v>
      </c>
      <c r="C1450">
        <f>G$4</f>
        <v>4</v>
      </c>
      <c r="D1450" s="14">
        <f>IF((ISNUMBER(SEARCH(A1450,T1441))),1,0)</f>
        <v>0</v>
      </c>
      <c r="E1450" s="23">
        <v>1</v>
      </c>
      <c r="F1450" s="24">
        <f t="shared" si="124"/>
        <v>0</v>
      </c>
    </row>
    <row r="1451" spans="1:27" x14ac:dyDescent="0.25">
      <c r="A1451" s="31" t="str">
        <f t="shared" si="123"/>
        <v>BOS</v>
      </c>
      <c r="B1451" s="14">
        <f>F$5</f>
        <v>5</v>
      </c>
      <c r="C1451">
        <f>G$5</f>
        <v>2</v>
      </c>
      <c r="D1451" s="14">
        <f>IF((ISNUMBER(SEARCH(A1451,T1441))),1,0)</f>
        <v>0</v>
      </c>
      <c r="E1451" s="23">
        <v>1</v>
      </c>
      <c r="F1451" s="24">
        <f t="shared" si="124"/>
        <v>0</v>
      </c>
    </row>
    <row r="1452" spans="1:27" x14ac:dyDescent="0.25">
      <c r="A1452" s="30" t="str">
        <f t="shared" si="123"/>
        <v>TBL</v>
      </c>
      <c r="B1452" s="14">
        <f>F$6</f>
        <v>3</v>
      </c>
      <c r="C1452">
        <f>G$6</f>
        <v>3</v>
      </c>
      <c r="D1452" s="14">
        <f>IF((ISNUMBER(SEARCH(A1452,T1441))),1,0)</f>
        <v>0</v>
      </c>
      <c r="E1452" s="23">
        <v>1</v>
      </c>
      <c r="F1452" s="24">
        <f t="shared" si="124"/>
        <v>0</v>
      </c>
    </row>
    <row r="1453" spans="1:27" x14ac:dyDescent="0.25">
      <c r="A1453" s="30" t="str">
        <f t="shared" si="123"/>
        <v>MTL</v>
      </c>
      <c r="B1453" s="14">
        <f>F$7</f>
        <v>4</v>
      </c>
      <c r="C1453">
        <f>G$7</f>
        <v>4</v>
      </c>
      <c r="D1453" s="14">
        <f>IF((ISNUMBER(SEARCH(A1453,T1441))),1,0)</f>
        <v>0</v>
      </c>
      <c r="E1453" s="23">
        <v>1</v>
      </c>
      <c r="F1453" s="24">
        <f t="shared" si="124"/>
        <v>0</v>
      </c>
    </row>
    <row r="1454" spans="1:27" x14ac:dyDescent="0.25">
      <c r="A1454" s="31" t="str">
        <f t="shared" si="123"/>
        <v>CAR</v>
      </c>
      <c r="B1454" s="14">
        <f>F$10</f>
        <v>1</v>
      </c>
      <c r="C1454">
        <f>G$10</f>
        <v>6</v>
      </c>
      <c r="D1454" s="14">
        <f>IF((ISNUMBER(SEARCH(A1454,T1441))),1,0)</f>
        <v>0</v>
      </c>
      <c r="E1454" s="23">
        <v>1</v>
      </c>
      <c r="F1454" s="24">
        <f t="shared" si="124"/>
        <v>0</v>
      </c>
    </row>
    <row r="1455" spans="1:27" x14ac:dyDescent="0.25">
      <c r="A1455" s="36" t="str">
        <f t="shared" si="123"/>
        <v>OTT</v>
      </c>
      <c r="B1455" s="14">
        <f>F$11</f>
        <v>6</v>
      </c>
      <c r="C1455">
        <f>G$11</f>
        <v>0</v>
      </c>
      <c r="D1455" s="14">
        <f>IF((ISNUMBER(SEARCH(A1455,T1441))),1,0)</f>
        <v>0</v>
      </c>
      <c r="E1455" s="23">
        <v>1</v>
      </c>
      <c r="F1455" s="24">
        <f t="shared" si="124"/>
        <v>0</v>
      </c>
    </row>
    <row r="1456" spans="1:27" x14ac:dyDescent="0.25">
      <c r="A1456" s="30" t="str">
        <f t="shared" si="123"/>
        <v>PIT</v>
      </c>
      <c r="B1456" s="14">
        <f>F$12</f>
        <v>7</v>
      </c>
      <c r="C1456">
        <f>G$12</f>
        <v>2</v>
      </c>
      <c r="D1456" s="14">
        <f>IF((ISNUMBER(SEARCH(A1456,T1441))),1,0)</f>
        <v>0</v>
      </c>
      <c r="E1456" s="23">
        <v>1</v>
      </c>
      <c r="F1456" s="24">
        <f t="shared" si="124"/>
        <v>0</v>
      </c>
    </row>
    <row r="1457" spans="1:27" x14ac:dyDescent="0.25">
      <c r="A1457" t="str">
        <f t="shared" si="123"/>
        <v>PHI</v>
      </c>
      <c r="B1457" s="14">
        <f>F$13</f>
        <v>8</v>
      </c>
      <c r="C1457">
        <f>G$13</f>
        <v>4</v>
      </c>
      <c r="D1457" s="14">
        <f>IF((ISNUMBER(SEARCH(A1457,T1441))),1,0)</f>
        <v>0</v>
      </c>
      <c r="E1457" s="23">
        <v>1</v>
      </c>
      <c r="F1457" s="24">
        <f t="shared" si="124"/>
        <v>0</v>
      </c>
    </row>
    <row r="1458" spans="1:27" x14ac:dyDescent="0.25">
      <c r="C1458" t="s">
        <v>18</v>
      </c>
      <c r="D1458" s="14">
        <f>COUNTIF(D1442:D1457, 1)</f>
        <v>0</v>
      </c>
      <c r="E1458" t="s">
        <v>19</v>
      </c>
      <c r="F1458" s="24">
        <f>SUM(F1442:F1457)</f>
        <v>0</v>
      </c>
    </row>
    <row r="1459" spans="1:27" x14ac:dyDescent="0.25">
      <c r="A1459" s="1"/>
      <c r="D1459" t="s">
        <v>8</v>
      </c>
      <c r="E1459" s="14" t="s">
        <v>85</v>
      </c>
      <c r="F1459" s="2" t="e">
        <f>VLOOKUP(E1459,$I$3:$J$30,2,FALSE)</f>
        <v>#N/A</v>
      </c>
    </row>
    <row r="1460" spans="1:27" x14ac:dyDescent="0.25">
      <c r="A1460" s="1"/>
      <c r="D1460" t="s">
        <v>9</v>
      </c>
      <c r="E1460" t="str">
        <f>S1441</f>
        <v>Winnipeg</v>
      </c>
      <c r="F1460" s="24">
        <v>0</v>
      </c>
    </row>
    <row r="1461" spans="1:27" ht="15.75" thickBot="1" x14ac:dyDescent="0.3">
      <c r="A1461" s="3"/>
      <c r="B1461" s="4"/>
      <c r="C1461" s="4"/>
      <c r="D1461" s="15"/>
      <c r="E1461" s="4" t="s">
        <v>6</v>
      </c>
      <c r="F1461" s="25" t="e">
        <f>SUM(F1458:F1460)</f>
        <v>#N/A</v>
      </c>
    </row>
    <row r="1463" spans="1:27" ht="15.75" thickBot="1" x14ac:dyDescent="0.3"/>
    <row r="1464" spans="1:27" ht="27" thickBot="1" x14ac:dyDescent="0.3">
      <c r="A1464" s="18" t="s">
        <v>5</v>
      </c>
      <c r="B1464" s="27">
        <f>P1464</f>
        <v>0</v>
      </c>
      <c r="C1464" s="19" t="s">
        <v>2</v>
      </c>
      <c r="D1464" s="20" t="s">
        <v>13</v>
      </c>
      <c r="E1464" s="21" t="s">
        <v>4</v>
      </c>
      <c r="F1464" s="22" t="s">
        <v>12</v>
      </c>
      <c r="N1464" s="7" t="s">
        <v>94</v>
      </c>
      <c r="O1464" s="8" t="s">
        <v>95</v>
      </c>
      <c r="P1464" s="8"/>
      <c r="Q1464" s="8" t="s">
        <v>85</v>
      </c>
      <c r="R1464" s="8" t="s">
        <v>55</v>
      </c>
      <c r="S1464" s="8" t="s">
        <v>79</v>
      </c>
      <c r="T1464" s="9"/>
      <c r="U1464" s="8"/>
      <c r="V1464" s="8"/>
      <c r="W1464" s="8"/>
      <c r="X1464" s="8"/>
      <c r="Y1464" s="8"/>
      <c r="Z1464" s="8"/>
      <c r="AA1464" s="8"/>
    </row>
    <row r="1465" spans="1:27" x14ac:dyDescent="0.25">
      <c r="A1465" s="33" t="str">
        <f>$A1442</f>
        <v>COL</v>
      </c>
      <c r="B1465" s="14">
        <f>B$4</f>
        <v>1</v>
      </c>
      <c r="C1465">
        <f>C$4</f>
        <v>5</v>
      </c>
      <c r="D1465" s="14">
        <f>IF((ISNUMBER(SEARCH(A1465,T1464))),1,0)</f>
        <v>0</v>
      </c>
      <c r="E1465" s="23">
        <v>1</v>
      </c>
      <c r="F1465" s="24">
        <f>B1465*C1465*D1465*E1465</f>
        <v>0</v>
      </c>
    </row>
    <row r="1466" spans="1:27" x14ac:dyDescent="0.25">
      <c r="A1466" s="29" t="str">
        <f t="shared" ref="A1466:A1480" si="125">A1443</f>
        <v>LAK</v>
      </c>
      <c r="B1466" s="14">
        <f>B$5</f>
        <v>8</v>
      </c>
      <c r="C1466">
        <f>C$5</f>
        <v>0</v>
      </c>
      <c r="D1466" s="14">
        <f>IF((ISNUMBER(SEARCH(A1466,T1464))),1,0)</f>
        <v>0</v>
      </c>
      <c r="E1466" s="23">
        <v>1</v>
      </c>
      <c r="F1466" s="24">
        <f t="shared" ref="F1466:F1480" si="126">B1466*C1466*D1466*E1466</f>
        <v>0</v>
      </c>
    </row>
    <row r="1467" spans="1:27" x14ac:dyDescent="0.25">
      <c r="A1467" s="32" t="str">
        <f t="shared" si="125"/>
        <v>Dal</v>
      </c>
      <c r="B1467" s="14">
        <f>B$6</f>
        <v>2</v>
      </c>
      <c r="C1467">
        <f>C$6</f>
        <v>2</v>
      </c>
      <c r="D1467" s="14">
        <f>IF((ISNUMBER(SEARCH(A1467,T1464))),1,0)</f>
        <v>0</v>
      </c>
      <c r="E1467" s="23">
        <v>1</v>
      </c>
      <c r="F1467" s="24">
        <f t="shared" si="126"/>
        <v>0</v>
      </c>
    </row>
    <row r="1468" spans="1:27" x14ac:dyDescent="0.25">
      <c r="A1468" s="29" t="str">
        <f t="shared" si="125"/>
        <v>MIN</v>
      </c>
      <c r="B1468" s="14">
        <f>B$7</f>
        <v>3</v>
      </c>
      <c r="C1468">
        <f>C$7</f>
        <v>4</v>
      </c>
      <c r="D1468" s="14">
        <f>IF((ISNUMBER(SEARCH(A1468,T1464))),1,0)</f>
        <v>0</v>
      </c>
      <c r="E1468" s="23">
        <v>2</v>
      </c>
      <c r="F1468" s="24">
        <f t="shared" si="126"/>
        <v>0</v>
      </c>
    </row>
    <row r="1469" spans="1:27" x14ac:dyDescent="0.25">
      <c r="A1469" t="str">
        <f t="shared" si="125"/>
        <v>VGK</v>
      </c>
      <c r="B1469" s="14">
        <f>B$10</f>
        <v>4</v>
      </c>
      <c r="C1469">
        <f>C$10</f>
        <v>5</v>
      </c>
      <c r="D1469" s="14">
        <f>IF((ISNUMBER(SEARCH(A1469,T1464))),1,0)</f>
        <v>0</v>
      </c>
      <c r="E1469" s="23">
        <v>1</v>
      </c>
      <c r="F1469" s="24">
        <f t="shared" si="126"/>
        <v>0</v>
      </c>
    </row>
    <row r="1470" spans="1:27" x14ac:dyDescent="0.25">
      <c r="A1470" s="29" t="str">
        <f t="shared" si="125"/>
        <v>UTA</v>
      </c>
      <c r="B1470" s="14">
        <f>B$11</f>
        <v>6</v>
      </c>
      <c r="C1470">
        <f>C$11</f>
        <v>2</v>
      </c>
      <c r="D1470" s="14">
        <f>IF((ISNUMBER(SEARCH(A1470,T1464))),1,0)</f>
        <v>0</v>
      </c>
      <c r="E1470" s="23">
        <v>1</v>
      </c>
      <c r="F1470" s="24">
        <f t="shared" si="126"/>
        <v>0</v>
      </c>
    </row>
    <row r="1471" spans="1:27" x14ac:dyDescent="0.25">
      <c r="A1471" s="32" t="str">
        <f t="shared" si="125"/>
        <v>EDM</v>
      </c>
      <c r="B1471" s="14">
        <f>B$12</f>
        <v>5</v>
      </c>
      <c r="C1471">
        <f>C$12</f>
        <v>2</v>
      </c>
      <c r="D1471" s="14">
        <f>IF((ISNUMBER(SEARCH(A1471,T1464))),1,0)</f>
        <v>0</v>
      </c>
      <c r="E1471" s="23">
        <v>1</v>
      </c>
      <c r="F1471" s="24">
        <f t="shared" si="126"/>
        <v>0</v>
      </c>
    </row>
    <row r="1472" spans="1:27" x14ac:dyDescent="0.25">
      <c r="A1472" s="32" t="str">
        <f t="shared" si="125"/>
        <v>ANAH</v>
      </c>
      <c r="B1472" s="14">
        <f>B$13</f>
        <v>7</v>
      </c>
      <c r="C1472">
        <f>C$13</f>
        <v>4</v>
      </c>
      <c r="D1472" s="14">
        <f>IF((ISNUMBER(SEARCH(A1472,T1464))),1,0)</f>
        <v>0</v>
      </c>
      <c r="E1472" s="23">
        <v>1</v>
      </c>
      <c r="F1472" s="24">
        <f t="shared" si="126"/>
        <v>0</v>
      </c>
    </row>
    <row r="1473" spans="1:27" x14ac:dyDescent="0.25">
      <c r="A1473" s="31" t="str">
        <f t="shared" si="125"/>
        <v>BUF</v>
      </c>
      <c r="B1473" s="14">
        <f>F$4</f>
        <v>2</v>
      </c>
      <c r="C1473">
        <f>G$4</f>
        <v>4</v>
      </c>
      <c r="D1473" s="14">
        <f>IF((ISNUMBER(SEARCH(A1473,T1464))),1,0)</f>
        <v>0</v>
      </c>
      <c r="E1473" s="23">
        <v>1</v>
      </c>
      <c r="F1473" s="24">
        <f t="shared" si="126"/>
        <v>0</v>
      </c>
    </row>
    <row r="1474" spans="1:27" x14ac:dyDescent="0.25">
      <c r="A1474" s="31" t="str">
        <f t="shared" si="125"/>
        <v>BOS</v>
      </c>
      <c r="B1474" s="14">
        <f>F$5</f>
        <v>5</v>
      </c>
      <c r="C1474">
        <f>G$5</f>
        <v>2</v>
      </c>
      <c r="D1474" s="14">
        <f>IF((ISNUMBER(SEARCH(A1474,T1464))),1,0)</f>
        <v>0</v>
      </c>
      <c r="E1474" s="23">
        <v>1</v>
      </c>
      <c r="F1474" s="24">
        <f t="shared" si="126"/>
        <v>0</v>
      </c>
    </row>
    <row r="1475" spans="1:27" x14ac:dyDescent="0.25">
      <c r="A1475" s="30" t="str">
        <f t="shared" si="125"/>
        <v>TBL</v>
      </c>
      <c r="B1475" s="14">
        <f>F$6</f>
        <v>3</v>
      </c>
      <c r="C1475">
        <f>G$6</f>
        <v>3</v>
      </c>
      <c r="D1475" s="14">
        <f>IF((ISNUMBER(SEARCH(A1475,T1464))),1,0)</f>
        <v>0</v>
      </c>
      <c r="E1475" s="23">
        <v>1</v>
      </c>
      <c r="F1475" s="24">
        <f t="shared" si="126"/>
        <v>0</v>
      </c>
    </row>
    <row r="1476" spans="1:27" x14ac:dyDescent="0.25">
      <c r="A1476" s="30" t="str">
        <f t="shared" si="125"/>
        <v>MTL</v>
      </c>
      <c r="B1476" s="14">
        <f>F$7</f>
        <v>4</v>
      </c>
      <c r="C1476">
        <f>G$7</f>
        <v>4</v>
      </c>
      <c r="D1476" s="14">
        <f>IF((ISNUMBER(SEARCH(A1476,T1464))),1,0)</f>
        <v>0</v>
      </c>
      <c r="E1476" s="23">
        <v>1</v>
      </c>
      <c r="F1476" s="24">
        <f t="shared" si="126"/>
        <v>0</v>
      </c>
    </row>
    <row r="1477" spans="1:27" x14ac:dyDescent="0.25">
      <c r="A1477" s="31" t="str">
        <f t="shared" si="125"/>
        <v>CAR</v>
      </c>
      <c r="B1477" s="14">
        <f>F$10</f>
        <v>1</v>
      </c>
      <c r="C1477">
        <f>G$10</f>
        <v>6</v>
      </c>
      <c r="D1477" s="14">
        <f>IF((ISNUMBER(SEARCH(A1477,T1464))),1,0)</f>
        <v>0</v>
      </c>
      <c r="E1477" s="23">
        <v>1</v>
      </c>
      <c r="F1477" s="24">
        <f t="shared" si="126"/>
        <v>0</v>
      </c>
    </row>
    <row r="1478" spans="1:27" x14ac:dyDescent="0.25">
      <c r="A1478" s="36" t="str">
        <f t="shared" si="125"/>
        <v>OTT</v>
      </c>
      <c r="B1478" s="14">
        <f>F$11</f>
        <v>6</v>
      </c>
      <c r="C1478">
        <f>G$11</f>
        <v>0</v>
      </c>
      <c r="D1478" s="14">
        <f>IF((ISNUMBER(SEARCH(A1478,T1464))),1,0)</f>
        <v>0</v>
      </c>
      <c r="E1478" s="23">
        <v>1</v>
      </c>
      <c r="F1478" s="24">
        <f t="shared" si="126"/>
        <v>0</v>
      </c>
    </row>
    <row r="1479" spans="1:27" x14ac:dyDescent="0.25">
      <c r="A1479" s="30" t="str">
        <f t="shared" si="125"/>
        <v>PIT</v>
      </c>
      <c r="B1479" s="14">
        <f>F$12</f>
        <v>7</v>
      </c>
      <c r="C1479">
        <f>G$12</f>
        <v>2</v>
      </c>
      <c r="D1479" s="14">
        <f>IF((ISNUMBER(SEARCH(A1479,T1464))),1,0)</f>
        <v>0</v>
      </c>
      <c r="E1479" s="23">
        <v>1</v>
      </c>
      <c r="F1479" s="24">
        <f t="shared" si="126"/>
        <v>0</v>
      </c>
    </row>
    <row r="1480" spans="1:27" x14ac:dyDescent="0.25">
      <c r="A1480" t="str">
        <f t="shared" si="125"/>
        <v>PHI</v>
      </c>
      <c r="B1480" s="14">
        <f>F$13</f>
        <v>8</v>
      </c>
      <c r="C1480">
        <f>G$13</f>
        <v>4</v>
      </c>
      <c r="D1480" s="14">
        <f>IF((ISNUMBER(SEARCH(A1480,T1464))),1,0)</f>
        <v>0</v>
      </c>
      <c r="E1480" s="23">
        <v>1</v>
      </c>
      <c r="F1480" s="24">
        <f t="shared" si="126"/>
        <v>0</v>
      </c>
    </row>
    <row r="1481" spans="1:27" x14ac:dyDescent="0.25">
      <c r="C1481" t="s">
        <v>18</v>
      </c>
      <c r="D1481" s="14">
        <f>COUNTIF(D1465:D1480, 1)</f>
        <v>0</v>
      </c>
      <c r="E1481" t="s">
        <v>19</v>
      </c>
      <c r="F1481" s="24">
        <f>SUM(F1465:F1480)</f>
        <v>0</v>
      </c>
    </row>
    <row r="1482" spans="1:27" x14ac:dyDescent="0.25">
      <c r="A1482" s="1"/>
      <c r="D1482" t="s">
        <v>8</v>
      </c>
      <c r="E1482" s="14" t="s">
        <v>85</v>
      </c>
      <c r="F1482" s="2" t="e">
        <f>VLOOKUP(E1482,$I$3:$J$30,2,FALSE)</f>
        <v>#N/A</v>
      </c>
    </row>
    <row r="1483" spans="1:27" x14ac:dyDescent="0.25">
      <c r="A1483" s="1"/>
      <c r="D1483" t="s">
        <v>9</v>
      </c>
      <c r="E1483" t="str">
        <f>S1464</f>
        <v>Winnipeg</v>
      </c>
      <c r="F1483" s="24">
        <v>0</v>
      </c>
    </row>
    <row r="1484" spans="1:27" ht="15.75" thickBot="1" x14ac:dyDescent="0.3">
      <c r="A1484" s="3"/>
      <c r="B1484" s="4"/>
      <c r="C1484" s="4"/>
      <c r="D1484" s="15"/>
      <c r="E1484" s="4" t="s">
        <v>6</v>
      </c>
      <c r="F1484" s="25" t="e">
        <f>SUM(F1481:F1483)</f>
        <v>#N/A</v>
      </c>
    </row>
    <row r="1486" spans="1:27" ht="15.75" thickBot="1" x14ac:dyDescent="0.3"/>
    <row r="1487" spans="1:27" ht="27" thickBot="1" x14ac:dyDescent="0.3">
      <c r="A1487" s="18" t="s">
        <v>5</v>
      </c>
      <c r="B1487" s="27">
        <f>P1487</f>
        <v>0</v>
      </c>
      <c r="C1487" s="19" t="s">
        <v>2</v>
      </c>
      <c r="D1487" s="20" t="s">
        <v>13</v>
      </c>
      <c r="E1487" s="21" t="s">
        <v>4</v>
      </c>
      <c r="F1487" s="22" t="s">
        <v>12</v>
      </c>
      <c r="N1487" s="7" t="s">
        <v>94</v>
      </c>
      <c r="O1487" s="8" t="s">
        <v>95</v>
      </c>
      <c r="P1487" s="8"/>
      <c r="Q1487" s="8" t="s">
        <v>85</v>
      </c>
      <c r="R1487" s="8" t="s">
        <v>55</v>
      </c>
      <c r="S1487" s="8" t="s">
        <v>79</v>
      </c>
      <c r="T1487" s="9"/>
      <c r="U1487" s="8"/>
      <c r="V1487" s="8"/>
      <c r="W1487" s="8"/>
      <c r="X1487" s="8"/>
      <c r="Y1487" s="8"/>
      <c r="Z1487" s="8"/>
      <c r="AA1487" s="8"/>
    </row>
    <row r="1488" spans="1:27" x14ac:dyDescent="0.25">
      <c r="A1488" s="33" t="str">
        <f>$A1465</f>
        <v>COL</v>
      </c>
      <c r="B1488" s="14">
        <f>B$4</f>
        <v>1</v>
      </c>
      <c r="C1488">
        <f>C$4</f>
        <v>5</v>
      </c>
      <c r="D1488" s="14">
        <f>IF((ISNUMBER(SEARCH(A1488,T1487))),1,0)</f>
        <v>0</v>
      </c>
      <c r="E1488" s="23">
        <v>1</v>
      </c>
      <c r="F1488" s="24">
        <f>B1488*C1488*D1488*E1488</f>
        <v>0</v>
      </c>
    </row>
    <row r="1489" spans="1:6" x14ac:dyDescent="0.25">
      <c r="A1489" s="29" t="str">
        <f t="shared" ref="A1489:A1503" si="127">A1466</f>
        <v>LAK</v>
      </c>
      <c r="B1489" s="14">
        <f>B$5</f>
        <v>8</v>
      </c>
      <c r="C1489">
        <f>C$5</f>
        <v>0</v>
      </c>
      <c r="D1489" s="14">
        <f>IF((ISNUMBER(SEARCH(A1489,T1487))),1,0)</f>
        <v>0</v>
      </c>
      <c r="E1489" s="23">
        <v>1</v>
      </c>
      <c r="F1489" s="24">
        <f t="shared" ref="F1489:F1503" si="128">B1489*C1489*D1489*E1489</f>
        <v>0</v>
      </c>
    </row>
    <row r="1490" spans="1:6" x14ac:dyDescent="0.25">
      <c r="A1490" s="32" t="str">
        <f t="shared" si="127"/>
        <v>Dal</v>
      </c>
      <c r="B1490" s="14">
        <f>B$6</f>
        <v>2</v>
      </c>
      <c r="C1490">
        <f>C$6</f>
        <v>2</v>
      </c>
      <c r="D1490" s="14">
        <f>IF((ISNUMBER(SEARCH(A1490,T1487))),1,0)</f>
        <v>0</v>
      </c>
      <c r="E1490" s="23">
        <v>1</v>
      </c>
      <c r="F1490" s="24">
        <f t="shared" si="128"/>
        <v>0</v>
      </c>
    </row>
    <row r="1491" spans="1:6" x14ac:dyDescent="0.25">
      <c r="A1491" s="29" t="str">
        <f t="shared" si="127"/>
        <v>MIN</v>
      </c>
      <c r="B1491" s="14">
        <f>B$7</f>
        <v>3</v>
      </c>
      <c r="C1491">
        <f>C$7</f>
        <v>4</v>
      </c>
      <c r="D1491" s="14">
        <f>IF((ISNUMBER(SEARCH(A1491,T1487))),1,0)</f>
        <v>0</v>
      </c>
      <c r="E1491" s="23">
        <v>2</v>
      </c>
      <c r="F1491" s="24">
        <f t="shared" si="128"/>
        <v>0</v>
      </c>
    </row>
    <row r="1492" spans="1:6" x14ac:dyDescent="0.25">
      <c r="A1492" t="str">
        <f t="shared" si="127"/>
        <v>VGK</v>
      </c>
      <c r="B1492" s="14">
        <f>B$10</f>
        <v>4</v>
      </c>
      <c r="C1492">
        <f>C$10</f>
        <v>5</v>
      </c>
      <c r="D1492" s="14">
        <f>IF((ISNUMBER(SEARCH(A1492,T1487))),1,0)</f>
        <v>0</v>
      </c>
      <c r="E1492" s="23">
        <v>1</v>
      </c>
      <c r="F1492" s="24">
        <f t="shared" si="128"/>
        <v>0</v>
      </c>
    </row>
    <row r="1493" spans="1:6" x14ac:dyDescent="0.25">
      <c r="A1493" s="29" t="str">
        <f t="shared" si="127"/>
        <v>UTA</v>
      </c>
      <c r="B1493" s="14">
        <f>B$11</f>
        <v>6</v>
      </c>
      <c r="C1493">
        <f>C$11</f>
        <v>2</v>
      </c>
      <c r="D1493" s="14">
        <f>IF((ISNUMBER(SEARCH(A1493,T1487))),1,0)</f>
        <v>0</v>
      </c>
      <c r="E1493" s="23">
        <v>1</v>
      </c>
      <c r="F1493" s="24">
        <f t="shared" si="128"/>
        <v>0</v>
      </c>
    </row>
    <row r="1494" spans="1:6" x14ac:dyDescent="0.25">
      <c r="A1494" s="32" t="str">
        <f t="shared" si="127"/>
        <v>EDM</v>
      </c>
      <c r="B1494" s="14">
        <f>B$12</f>
        <v>5</v>
      </c>
      <c r="C1494">
        <f>C$12</f>
        <v>2</v>
      </c>
      <c r="D1494" s="14">
        <f>IF((ISNUMBER(SEARCH(A1494,T1487))),1,0)</f>
        <v>0</v>
      </c>
      <c r="E1494" s="23">
        <v>1</v>
      </c>
      <c r="F1494" s="24">
        <f t="shared" si="128"/>
        <v>0</v>
      </c>
    </row>
    <row r="1495" spans="1:6" x14ac:dyDescent="0.25">
      <c r="A1495" s="32" t="str">
        <f t="shared" si="127"/>
        <v>ANAH</v>
      </c>
      <c r="B1495" s="14">
        <f>B$13</f>
        <v>7</v>
      </c>
      <c r="C1495">
        <f>C$13</f>
        <v>4</v>
      </c>
      <c r="D1495" s="14">
        <f>IF((ISNUMBER(SEARCH(A1495,T1487))),1,0)</f>
        <v>0</v>
      </c>
      <c r="E1495" s="23">
        <v>1</v>
      </c>
      <c r="F1495" s="24">
        <f t="shared" si="128"/>
        <v>0</v>
      </c>
    </row>
    <row r="1496" spans="1:6" x14ac:dyDescent="0.25">
      <c r="A1496" s="31" t="str">
        <f t="shared" si="127"/>
        <v>BUF</v>
      </c>
      <c r="B1496" s="14">
        <f>F$4</f>
        <v>2</v>
      </c>
      <c r="C1496">
        <f>G$4</f>
        <v>4</v>
      </c>
      <c r="D1496" s="14">
        <f>IF((ISNUMBER(SEARCH(A1496,T1487))),1,0)</f>
        <v>0</v>
      </c>
      <c r="E1496" s="23">
        <v>1</v>
      </c>
      <c r="F1496" s="24">
        <f t="shared" si="128"/>
        <v>0</v>
      </c>
    </row>
    <row r="1497" spans="1:6" x14ac:dyDescent="0.25">
      <c r="A1497" s="31" t="str">
        <f t="shared" si="127"/>
        <v>BOS</v>
      </c>
      <c r="B1497" s="14">
        <f>F$5</f>
        <v>5</v>
      </c>
      <c r="C1497">
        <f>G$5</f>
        <v>2</v>
      </c>
      <c r="D1497" s="14">
        <f>IF((ISNUMBER(SEARCH(A1497,T1487))),1,0)</f>
        <v>0</v>
      </c>
      <c r="E1497" s="23">
        <v>1</v>
      </c>
      <c r="F1497" s="24">
        <f t="shared" si="128"/>
        <v>0</v>
      </c>
    </row>
    <row r="1498" spans="1:6" x14ac:dyDescent="0.25">
      <c r="A1498" s="30" t="str">
        <f t="shared" si="127"/>
        <v>TBL</v>
      </c>
      <c r="B1498" s="14">
        <f>F$6</f>
        <v>3</v>
      </c>
      <c r="C1498">
        <f>G$6</f>
        <v>3</v>
      </c>
      <c r="D1498" s="14">
        <f>IF((ISNUMBER(SEARCH(A1498,T1487))),1,0)</f>
        <v>0</v>
      </c>
      <c r="E1498" s="23">
        <v>1</v>
      </c>
      <c r="F1498" s="24">
        <f t="shared" si="128"/>
        <v>0</v>
      </c>
    </row>
    <row r="1499" spans="1:6" x14ac:dyDescent="0.25">
      <c r="A1499" s="30" t="str">
        <f t="shared" si="127"/>
        <v>MTL</v>
      </c>
      <c r="B1499" s="14">
        <f>F$7</f>
        <v>4</v>
      </c>
      <c r="C1499">
        <f>G$7</f>
        <v>4</v>
      </c>
      <c r="D1499" s="14">
        <f>IF((ISNUMBER(SEARCH(A1499,T1487))),1,0)</f>
        <v>0</v>
      </c>
      <c r="E1499" s="23">
        <v>1</v>
      </c>
      <c r="F1499" s="24">
        <f t="shared" si="128"/>
        <v>0</v>
      </c>
    </row>
    <row r="1500" spans="1:6" x14ac:dyDescent="0.25">
      <c r="A1500" s="31" t="str">
        <f t="shared" si="127"/>
        <v>CAR</v>
      </c>
      <c r="B1500" s="14">
        <f>F$10</f>
        <v>1</v>
      </c>
      <c r="C1500">
        <f>G$10</f>
        <v>6</v>
      </c>
      <c r="D1500" s="14">
        <f>IF((ISNUMBER(SEARCH(A1500,T1487))),1,0)</f>
        <v>0</v>
      </c>
      <c r="E1500" s="23">
        <v>1</v>
      </c>
      <c r="F1500" s="24">
        <f t="shared" si="128"/>
        <v>0</v>
      </c>
    </row>
    <row r="1501" spans="1:6" x14ac:dyDescent="0.25">
      <c r="A1501" s="36" t="str">
        <f t="shared" si="127"/>
        <v>OTT</v>
      </c>
      <c r="B1501" s="14">
        <f>F$11</f>
        <v>6</v>
      </c>
      <c r="C1501">
        <f>G$11</f>
        <v>0</v>
      </c>
      <c r="D1501" s="14">
        <f>IF((ISNUMBER(SEARCH(A1501,T1487))),1,0)</f>
        <v>0</v>
      </c>
      <c r="E1501" s="23">
        <v>1</v>
      </c>
      <c r="F1501" s="24">
        <f t="shared" si="128"/>
        <v>0</v>
      </c>
    </row>
    <row r="1502" spans="1:6" x14ac:dyDescent="0.25">
      <c r="A1502" s="30" t="str">
        <f t="shared" si="127"/>
        <v>PIT</v>
      </c>
      <c r="B1502" s="14">
        <f>F$12</f>
        <v>7</v>
      </c>
      <c r="C1502">
        <f>G$12</f>
        <v>2</v>
      </c>
      <c r="D1502" s="14">
        <f>IF((ISNUMBER(SEARCH(A1502,T1487))),1,0)</f>
        <v>0</v>
      </c>
      <c r="E1502" s="23">
        <v>1</v>
      </c>
      <c r="F1502" s="24">
        <f t="shared" si="128"/>
        <v>0</v>
      </c>
    </row>
    <row r="1503" spans="1:6" x14ac:dyDescent="0.25">
      <c r="A1503" t="str">
        <f t="shared" si="127"/>
        <v>PHI</v>
      </c>
      <c r="B1503" s="14">
        <f>F$13</f>
        <v>8</v>
      </c>
      <c r="C1503">
        <f>G$13</f>
        <v>4</v>
      </c>
      <c r="D1503" s="14">
        <f>IF((ISNUMBER(SEARCH(A1503,T1487))),1,0)</f>
        <v>0</v>
      </c>
      <c r="E1503" s="23">
        <v>1</v>
      </c>
      <c r="F1503" s="24">
        <f t="shared" si="128"/>
        <v>0</v>
      </c>
    </row>
    <row r="1504" spans="1:6" x14ac:dyDescent="0.25">
      <c r="C1504" t="s">
        <v>18</v>
      </c>
      <c r="D1504" s="14">
        <f>COUNTIF(D1488:D1503, 1)</f>
        <v>0</v>
      </c>
      <c r="E1504" t="s">
        <v>19</v>
      </c>
      <c r="F1504" s="24">
        <f>SUM(F1488:F1503)</f>
        <v>0</v>
      </c>
    </row>
    <row r="1505" spans="1:27" x14ac:dyDescent="0.25">
      <c r="A1505" s="1"/>
      <c r="D1505" t="s">
        <v>8</v>
      </c>
      <c r="E1505" s="14" t="s">
        <v>85</v>
      </c>
      <c r="F1505" s="2" t="e">
        <f>VLOOKUP(E1505,$I$3:$J$30,2,FALSE)</f>
        <v>#N/A</v>
      </c>
    </row>
    <row r="1506" spans="1:27" x14ac:dyDescent="0.25">
      <c r="A1506" s="1"/>
      <c r="D1506" t="s">
        <v>9</v>
      </c>
      <c r="E1506" t="str">
        <f>S1487</f>
        <v>Winnipeg</v>
      </c>
      <c r="F1506" s="24">
        <v>0</v>
      </c>
    </row>
    <row r="1507" spans="1:27" ht="15.75" thickBot="1" x14ac:dyDescent="0.3">
      <c r="A1507" s="3"/>
      <c r="B1507" s="4"/>
      <c r="C1507" s="4"/>
      <c r="D1507" s="15"/>
      <c r="E1507" s="4" t="s">
        <v>6</v>
      </c>
      <c r="F1507" s="25" t="e">
        <f>SUM(F1504:F1506)</f>
        <v>#N/A</v>
      </c>
    </row>
    <row r="1509" spans="1:27" ht="15.75" thickBot="1" x14ac:dyDescent="0.3"/>
    <row r="1510" spans="1:27" ht="27" thickBot="1" x14ac:dyDescent="0.3">
      <c r="A1510" s="18" t="s">
        <v>5</v>
      </c>
      <c r="B1510" s="27">
        <f>P1510</f>
        <v>0</v>
      </c>
      <c r="C1510" s="19" t="s">
        <v>2</v>
      </c>
      <c r="D1510" s="20" t="s">
        <v>13</v>
      </c>
      <c r="E1510" s="21" t="s">
        <v>4</v>
      </c>
      <c r="F1510" s="22" t="s">
        <v>12</v>
      </c>
      <c r="N1510" s="7" t="s">
        <v>94</v>
      </c>
      <c r="O1510" s="8" t="s">
        <v>95</v>
      </c>
      <c r="P1510" s="8"/>
      <c r="Q1510" s="8" t="s">
        <v>85</v>
      </c>
      <c r="R1510" s="8" t="s">
        <v>55</v>
      </c>
      <c r="S1510" s="8" t="s">
        <v>79</v>
      </c>
      <c r="T1510" s="9"/>
      <c r="U1510" s="8"/>
      <c r="V1510" s="8"/>
      <c r="W1510" s="8"/>
      <c r="X1510" s="8"/>
      <c r="Y1510" s="8"/>
      <c r="Z1510" s="8"/>
      <c r="AA1510" s="8"/>
    </row>
    <row r="1511" spans="1:27" x14ac:dyDescent="0.25">
      <c r="A1511" s="33" t="str">
        <f>$A1488</f>
        <v>COL</v>
      </c>
      <c r="B1511" s="14">
        <f>B$4</f>
        <v>1</v>
      </c>
      <c r="C1511">
        <f>C$4</f>
        <v>5</v>
      </c>
      <c r="D1511" s="14">
        <f>IF((ISNUMBER(SEARCH(A1511,T1510))),1,0)</f>
        <v>0</v>
      </c>
      <c r="E1511" s="23">
        <v>1</v>
      </c>
      <c r="F1511" s="24">
        <f>B1511*C1511*D1511*E1511</f>
        <v>0</v>
      </c>
    </row>
    <row r="1512" spans="1:27" x14ac:dyDescent="0.25">
      <c r="A1512" s="29" t="str">
        <f t="shared" ref="A1512:A1526" si="129">A1489</f>
        <v>LAK</v>
      </c>
      <c r="B1512" s="14">
        <f>B$5</f>
        <v>8</v>
      </c>
      <c r="C1512">
        <f>C$5</f>
        <v>0</v>
      </c>
      <c r="D1512" s="14">
        <f>IF((ISNUMBER(SEARCH(A1512,T1510))),1,0)</f>
        <v>0</v>
      </c>
      <c r="E1512" s="23">
        <v>1</v>
      </c>
      <c r="F1512" s="24">
        <f t="shared" ref="F1512:F1526" si="130">B1512*C1512*D1512*E1512</f>
        <v>0</v>
      </c>
    </row>
    <row r="1513" spans="1:27" x14ac:dyDescent="0.25">
      <c r="A1513" s="32" t="str">
        <f t="shared" si="129"/>
        <v>Dal</v>
      </c>
      <c r="B1513" s="14">
        <f>B$6</f>
        <v>2</v>
      </c>
      <c r="C1513">
        <f>C$6</f>
        <v>2</v>
      </c>
      <c r="D1513" s="14">
        <f>IF((ISNUMBER(SEARCH(A1513,T1510))),1,0)</f>
        <v>0</v>
      </c>
      <c r="E1513" s="23">
        <v>1</v>
      </c>
      <c r="F1513" s="24">
        <f t="shared" si="130"/>
        <v>0</v>
      </c>
    </row>
    <row r="1514" spans="1:27" x14ac:dyDescent="0.25">
      <c r="A1514" s="29" t="str">
        <f t="shared" si="129"/>
        <v>MIN</v>
      </c>
      <c r="B1514" s="14">
        <f>B$7</f>
        <v>3</v>
      </c>
      <c r="C1514">
        <f>C$7</f>
        <v>4</v>
      </c>
      <c r="D1514" s="14">
        <f>IF((ISNUMBER(SEARCH(A1514,T1510))),1,0)</f>
        <v>0</v>
      </c>
      <c r="E1514" s="23">
        <v>2</v>
      </c>
      <c r="F1514" s="24">
        <f t="shared" si="130"/>
        <v>0</v>
      </c>
    </row>
    <row r="1515" spans="1:27" x14ac:dyDescent="0.25">
      <c r="A1515" t="str">
        <f t="shared" si="129"/>
        <v>VGK</v>
      </c>
      <c r="B1515" s="14">
        <f>B$10</f>
        <v>4</v>
      </c>
      <c r="C1515">
        <f>C$10</f>
        <v>5</v>
      </c>
      <c r="D1515" s="14">
        <f>IF((ISNUMBER(SEARCH(A1515,T1510))),1,0)</f>
        <v>0</v>
      </c>
      <c r="E1515" s="23">
        <v>1</v>
      </c>
      <c r="F1515" s="24">
        <f t="shared" si="130"/>
        <v>0</v>
      </c>
    </row>
    <row r="1516" spans="1:27" x14ac:dyDescent="0.25">
      <c r="A1516" s="29" t="str">
        <f t="shared" si="129"/>
        <v>UTA</v>
      </c>
      <c r="B1516" s="14">
        <f>B$11</f>
        <v>6</v>
      </c>
      <c r="C1516">
        <f>C$11</f>
        <v>2</v>
      </c>
      <c r="D1516" s="14">
        <f>IF((ISNUMBER(SEARCH(A1516,T1510))),1,0)</f>
        <v>0</v>
      </c>
      <c r="E1516" s="23">
        <v>1</v>
      </c>
      <c r="F1516" s="24">
        <f t="shared" si="130"/>
        <v>0</v>
      </c>
    </row>
    <row r="1517" spans="1:27" x14ac:dyDescent="0.25">
      <c r="A1517" s="32" t="str">
        <f t="shared" si="129"/>
        <v>EDM</v>
      </c>
      <c r="B1517" s="14">
        <f>B$12</f>
        <v>5</v>
      </c>
      <c r="C1517">
        <f>C$12</f>
        <v>2</v>
      </c>
      <c r="D1517" s="14">
        <f>IF((ISNUMBER(SEARCH(A1517,T1510))),1,0)</f>
        <v>0</v>
      </c>
      <c r="E1517" s="23">
        <v>1</v>
      </c>
      <c r="F1517" s="24">
        <f t="shared" si="130"/>
        <v>0</v>
      </c>
    </row>
    <row r="1518" spans="1:27" x14ac:dyDescent="0.25">
      <c r="A1518" s="32" t="str">
        <f t="shared" si="129"/>
        <v>ANAH</v>
      </c>
      <c r="B1518" s="14">
        <f>B$13</f>
        <v>7</v>
      </c>
      <c r="C1518">
        <f>C$13</f>
        <v>4</v>
      </c>
      <c r="D1518" s="14">
        <f>IF((ISNUMBER(SEARCH(A1518,T1510))),1,0)</f>
        <v>0</v>
      </c>
      <c r="E1518" s="23">
        <v>1</v>
      </c>
      <c r="F1518" s="24">
        <f t="shared" si="130"/>
        <v>0</v>
      </c>
    </row>
    <row r="1519" spans="1:27" x14ac:dyDescent="0.25">
      <c r="A1519" s="31" t="str">
        <f t="shared" si="129"/>
        <v>BUF</v>
      </c>
      <c r="B1519" s="14">
        <f>F$4</f>
        <v>2</v>
      </c>
      <c r="C1519">
        <f>G$4</f>
        <v>4</v>
      </c>
      <c r="D1519" s="14">
        <f>IF((ISNUMBER(SEARCH(A1519,T1510))),1,0)</f>
        <v>0</v>
      </c>
      <c r="E1519" s="23">
        <v>1</v>
      </c>
      <c r="F1519" s="24">
        <f t="shared" si="130"/>
        <v>0</v>
      </c>
    </row>
    <row r="1520" spans="1:27" x14ac:dyDescent="0.25">
      <c r="A1520" s="31" t="str">
        <f t="shared" si="129"/>
        <v>BOS</v>
      </c>
      <c r="B1520" s="14">
        <f>F$5</f>
        <v>5</v>
      </c>
      <c r="C1520">
        <f>G$5</f>
        <v>2</v>
      </c>
      <c r="D1520" s="14">
        <f>IF((ISNUMBER(SEARCH(A1520,T1510))),1,0)</f>
        <v>0</v>
      </c>
      <c r="E1520" s="23">
        <v>1</v>
      </c>
      <c r="F1520" s="24">
        <f t="shared" si="130"/>
        <v>0</v>
      </c>
    </row>
    <row r="1521" spans="1:6" x14ac:dyDescent="0.25">
      <c r="A1521" s="30" t="str">
        <f t="shared" si="129"/>
        <v>TBL</v>
      </c>
      <c r="B1521" s="14">
        <f>F$6</f>
        <v>3</v>
      </c>
      <c r="C1521">
        <f>G$6</f>
        <v>3</v>
      </c>
      <c r="D1521" s="14">
        <f>IF((ISNUMBER(SEARCH(A1521,T1510))),1,0)</f>
        <v>0</v>
      </c>
      <c r="E1521" s="23">
        <v>1</v>
      </c>
      <c r="F1521" s="24">
        <f t="shared" si="130"/>
        <v>0</v>
      </c>
    </row>
    <row r="1522" spans="1:6" x14ac:dyDescent="0.25">
      <c r="A1522" s="30" t="str">
        <f t="shared" si="129"/>
        <v>MTL</v>
      </c>
      <c r="B1522" s="14">
        <f>F$7</f>
        <v>4</v>
      </c>
      <c r="C1522">
        <f>G$7</f>
        <v>4</v>
      </c>
      <c r="D1522" s="14">
        <f>IF((ISNUMBER(SEARCH(A1522,T1510))),1,0)</f>
        <v>0</v>
      </c>
      <c r="E1522" s="23">
        <v>1</v>
      </c>
      <c r="F1522" s="24">
        <f t="shared" si="130"/>
        <v>0</v>
      </c>
    </row>
    <row r="1523" spans="1:6" x14ac:dyDescent="0.25">
      <c r="A1523" s="31" t="str">
        <f t="shared" si="129"/>
        <v>CAR</v>
      </c>
      <c r="B1523" s="14">
        <f>F$10</f>
        <v>1</v>
      </c>
      <c r="C1523">
        <f>G$10</f>
        <v>6</v>
      </c>
      <c r="D1523" s="14">
        <f>IF((ISNUMBER(SEARCH(A1523,T1510))),1,0)</f>
        <v>0</v>
      </c>
      <c r="E1523" s="23">
        <v>1</v>
      </c>
      <c r="F1523" s="24">
        <f t="shared" si="130"/>
        <v>0</v>
      </c>
    </row>
    <row r="1524" spans="1:6" x14ac:dyDescent="0.25">
      <c r="A1524" s="36" t="str">
        <f t="shared" si="129"/>
        <v>OTT</v>
      </c>
      <c r="B1524" s="14">
        <f>F$11</f>
        <v>6</v>
      </c>
      <c r="C1524">
        <f>G$11</f>
        <v>0</v>
      </c>
      <c r="D1524" s="14">
        <f>IF((ISNUMBER(SEARCH(A1524,T1510))),1,0)</f>
        <v>0</v>
      </c>
      <c r="E1524" s="23">
        <v>1</v>
      </c>
      <c r="F1524" s="24">
        <f t="shared" si="130"/>
        <v>0</v>
      </c>
    </row>
    <row r="1525" spans="1:6" x14ac:dyDescent="0.25">
      <c r="A1525" s="30" t="str">
        <f t="shared" si="129"/>
        <v>PIT</v>
      </c>
      <c r="B1525" s="14">
        <f>F$12</f>
        <v>7</v>
      </c>
      <c r="C1525">
        <f>G$12</f>
        <v>2</v>
      </c>
      <c r="D1525" s="14">
        <f>IF((ISNUMBER(SEARCH(A1525,T1510))),1,0)</f>
        <v>0</v>
      </c>
      <c r="E1525" s="23">
        <v>1</v>
      </c>
      <c r="F1525" s="24">
        <f t="shared" si="130"/>
        <v>0</v>
      </c>
    </row>
    <row r="1526" spans="1:6" x14ac:dyDescent="0.25">
      <c r="A1526" t="str">
        <f t="shared" si="129"/>
        <v>PHI</v>
      </c>
      <c r="B1526" s="14">
        <f>F$13</f>
        <v>8</v>
      </c>
      <c r="C1526">
        <f>G$13</f>
        <v>4</v>
      </c>
      <c r="D1526" s="14">
        <f>IF((ISNUMBER(SEARCH(A1526,T1510))),1,0)</f>
        <v>0</v>
      </c>
      <c r="E1526" s="23">
        <v>1</v>
      </c>
      <c r="F1526" s="24">
        <f t="shared" si="130"/>
        <v>0</v>
      </c>
    </row>
    <row r="1527" spans="1:6" x14ac:dyDescent="0.25">
      <c r="C1527" t="s">
        <v>18</v>
      </c>
      <c r="D1527" s="14">
        <f>COUNTIF(D1511:D1526, 1)</f>
        <v>0</v>
      </c>
      <c r="E1527" t="s">
        <v>19</v>
      </c>
      <c r="F1527" s="24">
        <f>SUM(F1511:F1526)</f>
        <v>0</v>
      </c>
    </row>
    <row r="1528" spans="1:6" x14ac:dyDescent="0.25">
      <c r="A1528" s="1"/>
      <c r="D1528" t="s">
        <v>8</v>
      </c>
      <c r="E1528" s="14" t="s">
        <v>85</v>
      </c>
      <c r="F1528" s="2" t="e">
        <f>VLOOKUP(E1528,$I$3:$J$30,2,FALSE)</f>
        <v>#N/A</v>
      </c>
    </row>
    <row r="1529" spans="1:6" x14ac:dyDescent="0.25">
      <c r="A1529" s="1"/>
      <c r="D1529" t="s">
        <v>9</v>
      </c>
      <c r="E1529" t="str">
        <f>S1510</f>
        <v>Winnipeg</v>
      </c>
      <c r="F1529" s="24">
        <v>0</v>
      </c>
    </row>
    <row r="1530" spans="1:6" ht="15.75" thickBot="1" x14ac:dyDescent="0.3">
      <c r="A1530" s="3"/>
      <c r="B1530" s="4"/>
      <c r="C1530" s="4"/>
      <c r="D1530" s="15"/>
      <c r="E1530" s="4" t="s">
        <v>6</v>
      </c>
      <c r="F1530" s="25" t="e">
        <f>SUM(F1527:F1529)</f>
        <v>#N/A</v>
      </c>
    </row>
  </sheetData>
  <autoFilter ref="R1:R1116" xr:uid="{00000000-0009-0000-0000-000000000000}"/>
  <mergeCells count="1">
    <mergeCell ref="D1:G2"/>
  </mergeCells>
  <conditionalFormatting sqref="A1:XFD2 A3:I3 J3:XFD14 A4:C7 E4:I7 A8:I14 A15:M15 AT15:XFD15 A16:H16 J16:XFD17 A17:I17 A18:XFD19 A20:I20 J20:XFD27 A21:H21 A22:I27 A28:XFD30 A31:H31 J31:XFD31 A32:XFD37 A38:M38 AT38:XFD38 A39:XFD60 A61:M61 AT61:XFD61 A62:XFD83 A84:M84 AT84:XFD84 A85:XFD106 G107:M107 AT107:XFD107 A107:F127 G108:XFD127 A128:XFD129 A130:M130 AT130:XFD130 A131:XFD152 G153:M153 AT153:XFD153 A153:F173 G154:XFD173 A174:XFD175 G176:M176 AT176:XFD176 A176:F196 G177:XFD196 A197:XFD198 G199:M199 AT199:XFD199 A199:F219 G200:XFD219 A220:XFD221 G222:M222 AT222:XFD222 A222:F242 G223:XFD242 A243:XFD244 G245:M245 AT245:XFD245 A245:F265 G246:XFD265 A266:XFD267 G268:M268 AT268:XFD268 A268:F288 G269:XFD288 A289:XFD290 G291:M291 AT291:XFD291 A291:F311 G292:XFD311 A312:XFD313 G314:M314 AT314:XFD314 A314:F334 G315:XFD334 A335:XFD336 G337:M337 AT337:XFD337 A337:F357 G338:XFD357 A358:XFD359 G360:M360 AT360:XFD360 A360:F380 G361:XFD380 A381:XFD382 G383:M383 AT383:XFD383 A383:F403 G384:XFD403 A404:XFD405 G406:M406 AT406:XFD406 A406:F426 G407:XFD426 A427:XFD428 G429:M429 AT429:XFD429 A429:F449 G430:XFD449 A450:XFD451 G452:M452 AT452:XFD452 A452:F472 G453:XFD472 A473:XFD474 G475:M475 AT475:XFD475 A475:F495 G476:XFD495 A496:XFD497 G498:M498 AT498:XFD498 A498:F518 G499:XFD518 A519:XFD520 G521:M521 AT521:XFD521 A521:F541 G522:XFD541 A542:XFD543 G544:M544 AT544:XFD544 A544:F564 G545:XFD564 A565:XFD566 G567:M567 AT567:XFD567 A567:F587 G568:XFD587 A588:XFD589 G590:M590 AT590:XFD590 A590:F610 G591:XFD610 A611:XFD612 G613:M613 AT613:XFD613 A613:F633 G614:XFD633 A634:XFD635 G636:M636 AT636:XFD636 A636:F656 G637:XFD656 A657:XFD658 G659:M659 AT659:XFD659 A659:F679 G660:XFD679 A680:XFD681 G682:M682 AT682:XFD682 A682:F702 G683:XFD702 A703:XFD704 G705:M705 AT705:XFD705 A705:F725 G706:XFD725 A726:XFD727 G728:M728 AT728:XFD728 A728:F748 G729:XFD748 A749:XFD750 G751:M751 AT751:XFD751 A751:F771 G752:XFD771 A772:XFD773 G774:M774 AT774:XFD774 A774:F840 G775:XFD796 G797:M797 AT797:XFD797 G798:XFD819 G820:M820 AT820:XFD820 G821:XFD840 A841:XFD842 G843:M843 AT843:XFD843 A843:F978 G844:XFD865 G866:M866 AT866:XFD866 G867:XFD888 G889:M889 AT889:XFD889 G890:XFD911 G912:M912 AT912:XFD912 G913:XFD934 G935:M935 AT935:XFD935 G936:XFD957 G958:M958 AT958:XFD958 G959:XFD978 A979:XFD980 A981:M981 AT981:XFD981 A982:XFD1003 A1004:M1004 AT1004:XFD1004 A1005:XFD1026 A1027:M1027 AT1027:XFD1027 A1028:XFD1049 A1050:M1050 AT1050:XFD1050 A1051:XFD1072 A1073:M1073 AT1073:XFD1073 A1074:XFD1095 A1096:M1096 AT1096:XFD1096 A1097:XFD1118 A1119:M1119 AT1119:XFD1119 A1120:XFD1141 A1142:M1142 AT1142:XFD1142 A1143:XFD1164 A1165:M1165 AT1165:XFD1165 A1166:XFD1187 A1188:M1188 AT1188:XFD1188 A1189:XFD1210 A1211:M1211 AT1211:XFD1211 A1212:XFD1233 A1234:M1234 AT1234:XFD1234 A1235:XFD1256 A1257:M1257 AT1257:XFD1257 A1258:XFD1279 A1280:M1280 AT1280:XFD1280 A1281:XFD1302 A1303:M1303 AT1303:XFD1303 A1304:XFD1325 A1326:M1326 AT1326:XFD1326 A1327:XFD1348 A1349:M1349 AT1349:XFD1349 A1350:XFD1371 A1372:M1372 AT1372:XFD1372 A1373:XFD1394 A1395:M1395 AB1395:XFD1415 A1396:AA1415 A1416:XFD1417 A1418:M1418 AB1418:XFD1438 A1419:AA1438 A1439:XFD1440 A1441:M1441 AB1441:XFD1461 A1442:AA1461 A1462:XFD1463 A1464:M1464 AB1464:XFD1484 A1465:AA1484 A1485:XFD1486 A1487:M1487 AB1487:XFD1507 A1488:AA1507 A1508:XFD1509 A1510:M1510 AB1510:XFD1530 A1511:AA1530 A1531:XFD1048576">
    <cfRule type="cellIs" dxfId="123" priority="39" operator="equal">
      <formula>"DAL"</formula>
    </cfRule>
    <cfRule type="cellIs" dxfId="122" priority="40" operator="equal">
      <formula>"DET"</formula>
    </cfRule>
    <cfRule type="cellIs" dxfId="121" priority="42" operator="equal">
      <formula>"FLO"</formula>
    </cfRule>
    <cfRule type="cellIs" dxfId="120" priority="43" operator="equal">
      <formula>"LAK"</formula>
    </cfRule>
    <cfRule type="cellIs" dxfId="119" priority="44" operator="equal">
      <formula>"MIN"</formula>
    </cfRule>
    <cfRule type="cellIs" dxfId="118" priority="45" operator="equal">
      <formula>"MTL"</formula>
    </cfRule>
    <cfRule type="cellIs" dxfId="117" priority="46" operator="equal">
      <formula>"NJD"</formula>
    </cfRule>
    <cfRule type="cellIs" dxfId="116" priority="41" operator="equal">
      <formula>"EDM"</formula>
    </cfRule>
    <cfRule type="cellIs" dxfId="115" priority="47" operator="equal">
      <formula>"NSH"</formula>
    </cfRule>
    <cfRule type="cellIs" dxfId="114" priority="48" operator="equal">
      <formula>"NYI"</formula>
    </cfRule>
    <cfRule type="cellIs" dxfId="113" priority="49" operator="equal">
      <formula>"NYR"</formula>
    </cfRule>
    <cfRule type="cellIs" dxfId="112" priority="50" operator="equal">
      <formula>"OTT"</formula>
    </cfRule>
    <cfRule type="cellIs" dxfId="111" priority="51" operator="equal">
      <formula>"PHI"</formula>
    </cfRule>
    <cfRule type="cellIs" dxfId="110" priority="52" operator="equal">
      <formula>"PHX"</formula>
    </cfRule>
    <cfRule type="cellIs" dxfId="109" priority="53" operator="equal">
      <formula>"PIT"</formula>
    </cfRule>
    <cfRule type="cellIs" dxfId="108" priority="54" operator="equal">
      <formula>"SEA"</formula>
    </cfRule>
    <cfRule type="cellIs" dxfId="107" priority="56" operator="equal">
      <formula>"STL"</formula>
    </cfRule>
    <cfRule type="cellIs" dxfId="106" priority="57" operator="equal">
      <formula>"TBL"</formula>
    </cfRule>
    <cfRule type="cellIs" dxfId="105" priority="58" operator="equal">
      <formula>"TORON"</formula>
    </cfRule>
    <cfRule type="cellIs" dxfId="104" priority="59" operator="equal">
      <formula>"VAN"</formula>
    </cfRule>
    <cfRule type="cellIs" dxfId="103" priority="60" operator="equal">
      <formula>"VGK"</formula>
    </cfRule>
    <cfRule type="cellIs" dxfId="102" priority="34" operator="equal">
      <formula>"CAR"</formula>
    </cfRule>
    <cfRule type="cellIs" dxfId="101" priority="61" operator="equal">
      <formula>"WPG"</formula>
    </cfRule>
    <cfRule type="cellIs" dxfId="100" priority="62" operator="equal">
      <formula>"WSH"</formula>
    </cfRule>
    <cfRule type="cellIs" dxfId="99" priority="30" operator="equal">
      <formula>"ANAH"</formula>
    </cfRule>
    <cfRule type="cellIs" dxfId="98" priority="31" operator="equal">
      <formula>"ARI"</formula>
    </cfRule>
    <cfRule type="cellIs" dxfId="97" priority="32" operator="equal">
      <formula>"BOS"</formula>
    </cfRule>
    <cfRule type="cellIs" dxfId="96" priority="33" operator="equal">
      <formula>"BUF"</formula>
    </cfRule>
    <cfRule type="cellIs" dxfId="95" priority="55" operator="equal">
      <formula>"SJS"</formula>
    </cfRule>
    <cfRule type="cellIs" dxfId="94" priority="35" operator="equal">
      <formula>"CBJ"</formula>
    </cfRule>
    <cfRule type="cellIs" dxfId="93" priority="36" operator="equal">
      <formula>"CGY"</formula>
    </cfRule>
    <cfRule type="cellIs" dxfId="92" priority="37" operator="equal">
      <formula>"CHI"</formula>
    </cfRule>
    <cfRule type="cellIs" dxfId="91" priority="38" operator="equal">
      <formula>"COL"</formula>
    </cfRule>
  </conditionalFormatting>
  <conditionalFormatting sqref="E3:E1001">
    <cfRule type="cellIs" dxfId="90" priority="29" operator="equal">
      <formula>2</formula>
    </cfRule>
  </conditionalFormatting>
  <conditionalFormatting sqref="E1004:E1024">
    <cfRule type="cellIs" dxfId="89" priority="26" operator="equal">
      <formula>2</formula>
    </cfRule>
  </conditionalFormatting>
  <conditionalFormatting sqref="E1027:E1047">
    <cfRule type="cellIs" dxfId="88" priority="25" operator="equal">
      <formula>2</formula>
    </cfRule>
  </conditionalFormatting>
  <conditionalFormatting sqref="E1050:E1070">
    <cfRule type="cellIs" dxfId="87" priority="24" operator="equal">
      <formula>2</formula>
    </cfRule>
  </conditionalFormatting>
  <conditionalFormatting sqref="E1073:E1093">
    <cfRule type="cellIs" dxfId="86" priority="23" operator="equal">
      <formula>2</formula>
    </cfRule>
  </conditionalFormatting>
  <conditionalFormatting sqref="E1096:E1116">
    <cfRule type="cellIs" dxfId="85" priority="22" operator="equal">
      <formula>2</formula>
    </cfRule>
  </conditionalFormatting>
  <conditionalFormatting sqref="E1119:E1139">
    <cfRule type="cellIs" dxfId="84" priority="21" operator="equal">
      <formula>2</formula>
    </cfRule>
  </conditionalFormatting>
  <conditionalFormatting sqref="E1142:E1162">
    <cfRule type="cellIs" dxfId="83" priority="18" operator="equal">
      <formula>2</formula>
    </cfRule>
  </conditionalFormatting>
  <conditionalFormatting sqref="E1165:E1185">
    <cfRule type="cellIs" dxfId="82" priority="17" operator="equal">
      <formula>2</formula>
    </cfRule>
  </conditionalFormatting>
  <conditionalFormatting sqref="E1188:E1208">
    <cfRule type="cellIs" dxfId="81" priority="16" operator="equal">
      <formula>2</formula>
    </cfRule>
  </conditionalFormatting>
  <conditionalFormatting sqref="E1211:E1231">
    <cfRule type="cellIs" dxfId="80" priority="15" operator="equal">
      <formula>2</formula>
    </cfRule>
  </conditionalFormatting>
  <conditionalFormatting sqref="E1234:E1254">
    <cfRule type="cellIs" dxfId="79" priority="14" operator="equal">
      <formula>2</formula>
    </cfRule>
  </conditionalFormatting>
  <conditionalFormatting sqref="E1257:E1277">
    <cfRule type="cellIs" dxfId="78" priority="13" operator="equal">
      <formula>2</formula>
    </cfRule>
  </conditionalFormatting>
  <conditionalFormatting sqref="E1280:E1300">
    <cfRule type="cellIs" dxfId="77" priority="12" operator="equal">
      <formula>2</formula>
    </cfRule>
  </conditionalFormatting>
  <conditionalFormatting sqref="E1303:E1323">
    <cfRule type="cellIs" dxfId="76" priority="11" operator="equal">
      <formula>2</formula>
    </cfRule>
  </conditionalFormatting>
  <conditionalFormatting sqref="E1326:E1346">
    <cfRule type="cellIs" dxfId="75" priority="10" operator="equal">
      <formula>2</formula>
    </cfRule>
  </conditionalFormatting>
  <conditionalFormatting sqref="E1349:E1369">
    <cfRule type="cellIs" dxfId="74" priority="9" operator="equal">
      <formula>2</formula>
    </cfRule>
  </conditionalFormatting>
  <conditionalFormatting sqref="E1372:E1392">
    <cfRule type="cellIs" dxfId="73" priority="1" operator="equal">
      <formula>2</formula>
    </cfRule>
  </conditionalFormatting>
  <conditionalFormatting sqref="E1395:E1415">
    <cfRule type="cellIs" dxfId="72" priority="7" operator="equal">
      <formula>2</formula>
    </cfRule>
  </conditionalFormatting>
  <conditionalFormatting sqref="E1418:E1438">
    <cfRule type="cellIs" dxfId="71" priority="6" operator="equal">
      <formula>2</formula>
    </cfRule>
  </conditionalFormatting>
  <conditionalFormatting sqref="E1441:E1461">
    <cfRule type="cellIs" dxfId="70" priority="5" operator="equal">
      <formula>2</formula>
    </cfRule>
  </conditionalFormatting>
  <conditionalFormatting sqref="E1464:E1484">
    <cfRule type="cellIs" dxfId="69" priority="4" operator="equal">
      <formula>2</formula>
    </cfRule>
  </conditionalFormatting>
  <conditionalFormatting sqref="E1487:E1507">
    <cfRule type="cellIs" dxfId="68" priority="3" operator="equal">
      <formula>2</formula>
    </cfRule>
  </conditionalFormatting>
  <conditionalFormatting sqref="E1510:E1530">
    <cfRule type="cellIs" dxfId="67" priority="2" operator="equal">
      <formula>2</formula>
    </cfRule>
  </conditionalFormatting>
  <dataValidations count="2">
    <dataValidation type="list" allowBlank="1" showInputMessage="1" showErrorMessage="1" sqref="E1160 E56 E1137 E1114 E1091 E1068 E1045 E1022 E999 E976 E953 E930 E884 E861 E792 E838 E815 E907 E769 E746 E723 E700 E677 E654 E631 E608 E585 E562 E539 E516 E493 E470 E447 E424 E401 E378 E355 E332 E309 E286 E263 E240 E217 E194 E171 E148 E125 E102 E79 E1183 E1206 E1229 E1252 E1275 E1298 E1321 E1344 E1367 E1528 E1413 E1436 E1459 E1482 E1505 E1390" xr:uid="{390B6B60-6ECB-421C-8BBB-A841D3420F9B}">
      <formula1>$I$3:$I$30</formula1>
    </dataValidation>
    <dataValidation type="list" allowBlank="1" showInputMessage="1" showErrorMessage="1" sqref="E33" xr:uid="{A94199F7-EB6E-401A-A919-A0EABA0EFB00}">
      <formula1>$I$3:$I$35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K65"/>
  <sheetViews>
    <sheetView workbookViewId="0">
      <selection activeCell="J14" sqref="J14"/>
    </sheetView>
  </sheetViews>
  <sheetFormatPr defaultRowHeight="15" x14ac:dyDescent="0.25"/>
  <cols>
    <col min="2" max="2" width="25.28515625" customWidth="1"/>
    <col min="3" max="3" width="5.140625" customWidth="1"/>
  </cols>
  <sheetData>
    <row r="2" spans="2:11" x14ac:dyDescent="0.25">
      <c r="B2" t="s">
        <v>10</v>
      </c>
    </row>
    <row r="3" spans="2:11" x14ac:dyDescent="0.25">
      <c r="B3" t="s">
        <v>5</v>
      </c>
      <c r="D3" t="s">
        <v>3</v>
      </c>
    </row>
    <row r="4" spans="2:11" x14ac:dyDescent="0.25">
      <c r="B4" t="str">
        <f>'Games and picks'!B820</f>
        <v>Ghost</v>
      </c>
      <c r="C4" t="s">
        <v>25</v>
      </c>
      <c r="D4">
        <f>'Games and picks'!F840</f>
        <v>181</v>
      </c>
    </row>
    <row r="5" spans="2:11" x14ac:dyDescent="0.25">
      <c r="B5" t="str">
        <f>'Games and picks'!B360</f>
        <v>Lewis Parkington</v>
      </c>
      <c r="C5" t="s">
        <v>25</v>
      </c>
      <c r="D5">
        <f>'Games and picks'!F380</f>
        <v>154</v>
      </c>
    </row>
    <row r="6" spans="2:11" x14ac:dyDescent="0.25">
      <c r="B6" t="str">
        <f>'Games and picks'!B613</f>
        <v>Broad Street Bullies</v>
      </c>
      <c r="C6" t="s">
        <v>25</v>
      </c>
      <c r="D6">
        <f>'Games and picks'!F633</f>
        <v>153</v>
      </c>
    </row>
    <row r="7" spans="2:11" x14ac:dyDescent="0.25">
      <c r="B7" t="str">
        <f>'Games and picks'!B107</f>
        <v>Matt Reid</v>
      </c>
      <c r="C7" t="s">
        <v>25</v>
      </c>
      <c r="D7">
        <f>'Games and picks'!F127</f>
        <v>151</v>
      </c>
    </row>
    <row r="8" spans="2:11" x14ac:dyDescent="0.25">
      <c r="B8" t="str">
        <f>'Games and picks'!B1004</f>
        <v>TEJ</v>
      </c>
      <c r="C8" t="s">
        <v>25</v>
      </c>
      <c r="D8">
        <f>'Games and picks'!F1024</f>
        <v>144</v>
      </c>
      <c r="F8">
        <v>23</v>
      </c>
      <c r="G8">
        <v>20</v>
      </c>
      <c r="K8">
        <f>F8</f>
        <v>23</v>
      </c>
    </row>
    <row r="9" spans="2:11" x14ac:dyDescent="0.25">
      <c r="B9" t="str">
        <f>'Games and picks'!B1027</f>
        <v>Dennis Muller</v>
      </c>
      <c r="C9" t="s">
        <v>25</v>
      </c>
      <c r="D9">
        <f>'Games and picks'!F1047</f>
        <v>143</v>
      </c>
      <c r="F9">
        <v>130</v>
      </c>
      <c r="G9">
        <f>F9+20</f>
        <v>150</v>
      </c>
    </row>
    <row r="10" spans="2:11" x14ac:dyDescent="0.25">
      <c r="B10" t="str">
        <f>'Games and picks'!B797</f>
        <v>Nicole S</v>
      </c>
      <c r="C10" t="s">
        <v>25</v>
      </c>
      <c r="D10">
        <f>'Games and picks'!F817</f>
        <v>142</v>
      </c>
      <c r="F10">
        <f>F9+23</f>
        <v>153</v>
      </c>
      <c r="G10">
        <f t="shared" ref="G10:G42" si="0">F10+20</f>
        <v>173</v>
      </c>
    </row>
    <row r="11" spans="2:11" x14ac:dyDescent="0.25">
      <c r="B11" t="str">
        <f>'Games and picks'!B1188</f>
        <v>No Regretsky</v>
      </c>
      <c r="C11" t="s">
        <v>25</v>
      </c>
      <c r="D11">
        <f>'Games and picks'!F1208</f>
        <v>140</v>
      </c>
      <c r="F11">
        <f t="shared" ref="F11:F42" si="1">F10+23</f>
        <v>176</v>
      </c>
      <c r="G11">
        <f t="shared" si="0"/>
        <v>196</v>
      </c>
    </row>
    <row r="12" spans="2:11" x14ac:dyDescent="0.25">
      <c r="B12" t="str">
        <f>'Games and picks'!B1073</f>
        <v>Stephen Blazerton</v>
      </c>
      <c r="C12" t="s">
        <v>25</v>
      </c>
      <c r="D12">
        <f>'Games and picks'!F1093</f>
        <v>140</v>
      </c>
      <c r="F12">
        <f t="shared" si="1"/>
        <v>199</v>
      </c>
      <c r="G12">
        <f t="shared" si="0"/>
        <v>219</v>
      </c>
    </row>
    <row r="13" spans="2:11" x14ac:dyDescent="0.25">
      <c r="B13" t="str">
        <f>'Games and picks'!B452</f>
        <v>RustyRat14</v>
      </c>
      <c r="C13" t="s">
        <v>25</v>
      </c>
      <c r="D13">
        <f>'Games and picks'!F472</f>
        <v>136</v>
      </c>
      <c r="F13">
        <f t="shared" si="1"/>
        <v>222</v>
      </c>
      <c r="G13">
        <f t="shared" si="0"/>
        <v>242</v>
      </c>
    </row>
    <row r="14" spans="2:11" x14ac:dyDescent="0.25">
      <c r="B14" t="str">
        <f>'Games and picks'!B475</f>
        <v>Triple C</v>
      </c>
      <c r="C14" t="s">
        <v>25</v>
      </c>
      <c r="D14">
        <f>'Games and picks'!F495</f>
        <v>134</v>
      </c>
      <c r="F14">
        <f t="shared" si="1"/>
        <v>245</v>
      </c>
      <c r="G14">
        <f t="shared" si="0"/>
        <v>265</v>
      </c>
    </row>
    <row r="15" spans="2:11" x14ac:dyDescent="0.25">
      <c r="B15" t="str">
        <f>'Games and picks'!B176</f>
        <v>Furlong</v>
      </c>
      <c r="C15" t="s">
        <v>25</v>
      </c>
      <c r="D15">
        <f>'Games and picks'!F196</f>
        <v>134</v>
      </c>
      <c r="F15">
        <f t="shared" si="1"/>
        <v>268</v>
      </c>
      <c r="G15">
        <f t="shared" si="0"/>
        <v>288</v>
      </c>
    </row>
    <row r="16" spans="2:11" x14ac:dyDescent="0.25">
      <c r="B16" t="str">
        <f>'Games and picks'!B866</f>
        <v>Kathy-02</v>
      </c>
      <c r="C16" t="s">
        <v>25</v>
      </c>
      <c r="D16">
        <f>'Games and picks'!F886</f>
        <v>133</v>
      </c>
      <c r="F16">
        <f t="shared" si="1"/>
        <v>291</v>
      </c>
      <c r="G16">
        <f t="shared" si="0"/>
        <v>311</v>
      </c>
    </row>
    <row r="17" spans="2:7" x14ac:dyDescent="0.25">
      <c r="B17" t="str">
        <f>'Games and picks'!B590</f>
        <v>The Champ</v>
      </c>
      <c r="C17" t="s">
        <v>25</v>
      </c>
      <c r="D17">
        <f>'Games and picks'!F610</f>
        <v>131</v>
      </c>
      <c r="F17">
        <f t="shared" si="1"/>
        <v>314</v>
      </c>
      <c r="G17">
        <f t="shared" si="0"/>
        <v>334</v>
      </c>
    </row>
    <row r="18" spans="2:7" x14ac:dyDescent="0.25">
      <c r="B18" t="str">
        <f>'Games and picks'!B889</f>
        <v>Kev</v>
      </c>
      <c r="C18" t="s">
        <v>25</v>
      </c>
      <c r="D18">
        <f>'Games and picks'!F909</f>
        <v>129</v>
      </c>
      <c r="F18">
        <f t="shared" si="1"/>
        <v>337</v>
      </c>
      <c r="G18">
        <f t="shared" si="0"/>
        <v>357</v>
      </c>
    </row>
    <row r="19" spans="2:7" x14ac:dyDescent="0.25">
      <c r="B19" t="str">
        <f>'Games and picks'!B567</f>
        <v>MC Hammer</v>
      </c>
      <c r="C19" t="s">
        <v>25</v>
      </c>
      <c r="D19">
        <f>'Games and picks'!F587</f>
        <v>129</v>
      </c>
      <c r="F19">
        <f t="shared" si="1"/>
        <v>360</v>
      </c>
      <c r="G19">
        <f t="shared" si="0"/>
        <v>380</v>
      </c>
    </row>
    <row r="20" spans="2:7" x14ac:dyDescent="0.25">
      <c r="B20" t="str">
        <f>'Games and picks'!B843</f>
        <v>Matt Russell</v>
      </c>
      <c r="C20" t="s">
        <v>25</v>
      </c>
      <c r="D20">
        <f>'Games and picks'!F863</f>
        <v>128</v>
      </c>
      <c r="F20">
        <f t="shared" si="1"/>
        <v>383</v>
      </c>
      <c r="G20">
        <f t="shared" si="0"/>
        <v>403</v>
      </c>
    </row>
    <row r="21" spans="2:7" x14ac:dyDescent="0.25">
      <c r="B21" t="str">
        <f>'Games and picks'!B521</f>
        <v>Mrs. T</v>
      </c>
      <c r="C21" t="s">
        <v>25</v>
      </c>
      <c r="D21">
        <f>'Games and picks'!F541</f>
        <v>127</v>
      </c>
      <c r="F21">
        <f t="shared" si="1"/>
        <v>406</v>
      </c>
      <c r="G21">
        <f t="shared" si="0"/>
        <v>426</v>
      </c>
    </row>
    <row r="22" spans="2:7" x14ac:dyDescent="0.25">
      <c r="B22" t="str">
        <f>'Games and picks'!B682</f>
        <v>Andrew McLean</v>
      </c>
      <c r="C22" t="s">
        <v>25</v>
      </c>
      <c r="D22">
        <f>'Games and picks'!F702</f>
        <v>125</v>
      </c>
      <c r="F22">
        <f t="shared" si="1"/>
        <v>429</v>
      </c>
      <c r="G22">
        <f t="shared" si="0"/>
        <v>449</v>
      </c>
    </row>
    <row r="23" spans="2:7" x14ac:dyDescent="0.25">
      <c r="B23" t="str">
        <f>'Games and picks'!B774</f>
        <v>McDavid McStanley</v>
      </c>
      <c r="C23" t="s">
        <v>25</v>
      </c>
      <c r="D23">
        <f>'Games and picks'!F794</f>
        <v>122</v>
      </c>
      <c r="F23">
        <f t="shared" si="1"/>
        <v>452</v>
      </c>
      <c r="G23">
        <f t="shared" si="0"/>
        <v>472</v>
      </c>
    </row>
    <row r="24" spans="2:7" x14ac:dyDescent="0.25">
      <c r="B24" t="str">
        <f>'Games and picks'!B1096</f>
        <v>The 3 Pups</v>
      </c>
      <c r="C24" t="s">
        <v>25</v>
      </c>
      <c r="D24">
        <f>'Games and picks'!F1116</f>
        <v>121</v>
      </c>
      <c r="F24">
        <f t="shared" si="1"/>
        <v>475</v>
      </c>
      <c r="G24">
        <f t="shared" si="0"/>
        <v>495</v>
      </c>
    </row>
    <row r="25" spans="2:7" x14ac:dyDescent="0.25">
      <c r="B25" t="str">
        <f>'Games and picks'!B1211</f>
        <v>Sabres rock 2026</v>
      </c>
      <c r="C25" t="s">
        <v>25</v>
      </c>
      <c r="D25">
        <f>'Games and picks'!F1231</f>
        <v>121</v>
      </c>
      <c r="F25">
        <f t="shared" si="1"/>
        <v>498</v>
      </c>
      <c r="G25">
        <f t="shared" si="0"/>
        <v>518</v>
      </c>
    </row>
    <row r="26" spans="2:7" x14ac:dyDescent="0.25">
      <c r="B26" t="str">
        <f>'Games and picks'!B222</f>
        <v>Chris</v>
      </c>
      <c r="C26" t="s">
        <v>25</v>
      </c>
      <c r="D26">
        <f>'Games and picks'!F242</f>
        <v>113</v>
      </c>
      <c r="F26">
        <f t="shared" si="1"/>
        <v>521</v>
      </c>
      <c r="G26">
        <f t="shared" si="0"/>
        <v>541</v>
      </c>
    </row>
    <row r="27" spans="2:7" x14ac:dyDescent="0.25">
      <c r="B27" t="str">
        <f>'Games and picks'!B84</f>
        <v>Graham</v>
      </c>
      <c r="C27" t="s">
        <v>25</v>
      </c>
      <c r="D27">
        <f>'Games and picks'!F104</f>
        <v>112</v>
      </c>
      <c r="F27">
        <f t="shared" si="1"/>
        <v>544</v>
      </c>
      <c r="G27">
        <f t="shared" si="0"/>
        <v>564</v>
      </c>
    </row>
    <row r="28" spans="2:7" x14ac:dyDescent="0.25">
      <c r="B28" t="str">
        <f>'Games and picks'!B958</f>
        <v>Joe</v>
      </c>
      <c r="C28" t="s">
        <v>25</v>
      </c>
      <c r="D28">
        <f>'Games and picks'!F978</f>
        <v>112</v>
      </c>
      <c r="F28">
        <f t="shared" si="1"/>
        <v>567</v>
      </c>
      <c r="G28">
        <f t="shared" si="0"/>
        <v>587</v>
      </c>
    </row>
    <row r="29" spans="2:7" x14ac:dyDescent="0.25">
      <c r="B29" t="str">
        <f>'Games and picks'!B544</f>
        <v>Kathy</v>
      </c>
      <c r="C29" t="s">
        <v>25</v>
      </c>
      <c r="D29">
        <f>'Games and picks'!F564</f>
        <v>112</v>
      </c>
      <c r="F29">
        <f t="shared" si="1"/>
        <v>590</v>
      </c>
      <c r="G29">
        <f t="shared" si="0"/>
        <v>610</v>
      </c>
    </row>
    <row r="30" spans="2:7" x14ac:dyDescent="0.25">
      <c r="B30" t="str">
        <f>'Games and picks'!B1050</f>
        <v>Troy</v>
      </c>
      <c r="C30" t="s">
        <v>25</v>
      </c>
      <c r="D30">
        <f>'Games and picks'!F1070</f>
        <v>112</v>
      </c>
      <c r="F30">
        <f t="shared" si="1"/>
        <v>613</v>
      </c>
      <c r="G30">
        <f t="shared" si="0"/>
        <v>633</v>
      </c>
    </row>
    <row r="31" spans="2:7" x14ac:dyDescent="0.25">
      <c r="B31" t="str">
        <f>'Games and picks'!B130</f>
        <v>daaaa yankees lose</v>
      </c>
      <c r="C31" t="s">
        <v>25</v>
      </c>
      <c r="D31">
        <f>'Games and picks'!F150</f>
        <v>111</v>
      </c>
      <c r="F31">
        <f t="shared" si="1"/>
        <v>636</v>
      </c>
      <c r="G31">
        <f t="shared" si="0"/>
        <v>656</v>
      </c>
    </row>
    <row r="32" spans="2:7" x14ac:dyDescent="0.25">
      <c r="B32" t="str">
        <f>'Games and picks'!B15</f>
        <v>Draper</v>
      </c>
      <c r="C32" t="s">
        <v>25</v>
      </c>
      <c r="D32">
        <f>'Games and picks'!F35</f>
        <v>111</v>
      </c>
      <c r="F32">
        <f t="shared" si="1"/>
        <v>659</v>
      </c>
      <c r="G32">
        <f t="shared" si="0"/>
        <v>679</v>
      </c>
    </row>
    <row r="33" spans="2:7" x14ac:dyDescent="0.25">
      <c r="B33" t="str">
        <f>'Games and picks'!B1280</f>
        <v>Jon Zeppa</v>
      </c>
      <c r="C33" t="s">
        <v>25</v>
      </c>
      <c r="D33">
        <f>'Games and picks'!F1300</f>
        <v>111</v>
      </c>
      <c r="F33">
        <f t="shared" si="1"/>
        <v>682</v>
      </c>
      <c r="G33">
        <f t="shared" si="0"/>
        <v>702</v>
      </c>
    </row>
    <row r="34" spans="2:7" x14ac:dyDescent="0.25">
      <c r="B34" t="str">
        <f>'Games and picks'!B406</f>
        <v>Ray Jay</v>
      </c>
      <c r="C34" t="s">
        <v>25</v>
      </c>
      <c r="D34">
        <f>'Games and picks'!F426</f>
        <v>110</v>
      </c>
      <c r="F34">
        <f t="shared" si="1"/>
        <v>705</v>
      </c>
      <c r="G34">
        <f t="shared" si="0"/>
        <v>725</v>
      </c>
    </row>
    <row r="35" spans="2:7" x14ac:dyDescent="0.25">
      <c r="B35" t="str">
        <f>'Games and picks'!B935</f>
        <v>Mark Pare</v>
      </c>
      <c r="C35" t="s">
        <v>25</v>
      </c>
      <c r="D35">
        <f>'Games and picks'!F955</f>
        <v>108</v>
      </c>
      <c r="F35">
        <f t="shared" si="1"/>
        <v>728</v>
      </c>
      <c r="G35">
        <f t="shared" si="0"/>
        <v>748</v>
      </c>
    </row>
    <row r="36" spans="2:7" x14ac:dyDescent="0.25">
      <c r="B36" t="str">
        <f>'Games and picks'!B981</f>
        <v>SteveL</v>
      </c>
      <c r="C36" t="s">
        <v>25</v>
      </c>
      <c r="D36">
        <f>'Games and picks'!F1001</f>
        <v>108</v>
      </c>
      <c r="F36">
        <f t="shared" si="1"/>
        <v>751</v>
      </c>
      <c r="G36">
        <f t="shared" si="0"/>
        <v>771</v>
      </c>
    </row>
    <row r="37" spans="2:7" x14ac:dyDescent="0.25">
      <c r="B37" t="str">
        <f>'Games and picks'!B61</f>
        <v>Mat L.</v>
      </c>
      <c r="C37" t="s">
        <v>25</v>
      </c>
      <c r="D37">
        <f>'Games and picks'!F81</f>
        <v>107</v>
      </c>
      <c r="F37">
        <f t="shared" si="1"/>
        <v>774</v>
      </c>
      <c r="G37">
        <f t="shared" si="0"/>
        <v>794</v>
      </c>
    </row>
    <row r="38" spans="2:7" x14ac:dyDescent="0.25">
      <c r="B38" t="str">
        <f>'Games and picks'!B1119</f>
        <v>Alexis Jodoin</v>
      </c>
      <c r="C38" t="s">
        <v>25</v>
      </c>
      <c r="D38">
        <f>'Games and picks'!F1139</f>
        <v>106</v>
      </c>
      <c r="F38">
        <f t="shared" si="1"/>
        <v>797</v>
      </c>
      <c r="G38">
        <f t="shared" si="0"/>
        <v>817</v>
      </c>
    </row>
    <row r="39" spans="2:7" x14ac:dyDescent="0.25">
      <c r="B39" t="str">
        <f>'Games and picks'!B1165</f>
        <v>Jennie</v>
      </c>
      <c r="C39" t="s">
        <v>25</v>
      </c>
      <c r="D39">
        <f>'Games and picks'!F1185</f>
        <v>106</v>
      </c>
      <c r="F39">
        <f t="shared" si="1"/>
        <v>820</v>
      </c>
      <c r="G39">
        <f t="shared" si="0"/>
        <v>840</v>
      </c>
    </row>
    <row r="40" spans="2:7" x14ac:dyDescent="0.25">
      <c r="B40" t="str">
        <f>'Games and picks'!B1257</f>
        <v>Kat!</v>
      </c>
      <c r="C40" t="s">
        <v>25</v>
      </c>
      <c r="D40">
        <f>'Games and picks'!F1277</f>
        <v>105</v>
      </c>
      <c r="F40">
        <f t="shared" si="1"/>
        <v>843</v>
      </c>
      <c r="G40">
        <f t="shared" si="0"/>
        <v>863</v>
      </c>
    </row>
    <row r="41" spans="2:7" x14ac:dyDescent="0.25">
      <c r="B41" t="str">
        <f>'Games and picks'!B1326</f>
        <v>Bee Money</v>
      </c>
      <c r="C41" t="s">
        <v>25</v>
      </c>
      <c r="D41">
        <f>'Games and picks'!F1346</f>
        <v>104</v>
      </c>
      <c r="F41">
        <f t="shared" si="1"/>
        <v>866</v>
      </c>
      <c r="G41">
        <f t="shared" si="0"/>
        <v>886</v>
      </c>
    </row>
    <row r="42" spans="2:7" x14ac:dyDescent="0.25">
      <c r="B42" t="str">
        <f>'Games and picks'!B728</f>
        <v>Mona</v>
      </c>
      <c r="C42" t="s">
        <v>25</v>
      </c>
      <c r="D42">
        <f>'Games and picks'!F748</f>
        <v>104</v>
      </c>
      <c r="F42">
        <f t="shared" si="1"/>
        <v>889</v>
      </c>
      <c r="G42">
        <f t="shared" si="0"/>
        <v>909</v>
      </c>
    </row>
    <row r="43" spans="2:7" x14ac:dyDescent="0.25">
      <c r="B43" t="str">
        <f>'Games and picks'!B314</f>
        <v>Zach C</v>
      </c>
      <c r="C43" t="s">
        <v>25</v>
      </c>
      <c r="D43">
        <f>'Games and picks'!F334</f>
        <v>102</v>
      </c>
    </row>
    <row r="44" spans="2:7" x14ac:dyDescent="0.25">
      <c r="B44" t="str">
        <f>'Games and picks'!B705</f>
        <v>Chad R</v>
      </c>
      <c r="C44" t="s">
        <v>25</v>
      </c>
      <c r="D44">
        <f>'Games and picks'!F725</f>
        <v>101</v>
      </c>
    </row>
    <row r="45" spans="2:7" x14ac:dyDescent="0.25">
      <c r="B45" t="str">
        <f>'Games and picks'!B38</f>
        <v>Jake Graham</v>
      </c>
      <c r="C45" t="s">
        <v>25</v>
      </c>
      <c r="D45">
        <f>'Games and picks'!F58</f>
        <v>100</v>
      </c>
    </row>
    <row r="46" spans="2:7" x14ac:dyDescent="0.25">
      <c r="B46" t="str">
        <f>'Games and picks'!B268</f>
        <v>Skidmark</v>
      </c>
      <c r="C46" t="s">
        <v>25</v>
      </c>
      <c r="D46">
        <f>'Games and picks'!F288</f>
        <v>100</v>
      </c>
    </row>
    <row r="47" spans="2:7" x14ac:dyDescent="0.25">
      <c r="B47" t="str">
        <f>'Games and picks'!B912</f>
        <v>Dblj6</v>
      </c>
      <c r="C47" t="s">
        <v>25</v>
      </c>
      <c r="D47">
        <f>'Games and picks'!F932</f>
        <v>99</v>
      </c>
    </row>
    <row r="48" spans="2:7" x14ac:dyDescent="0.25">
      <c r="B48" t="str">
        <f>'Games and picks'!B751</f>
        <v>MC Cordeiro</v>
      </c>
      <c r="C48" t="s">
        <v>25</v>
      </c>
      <c r="D48">
        <f>'Games and picks'!F771</f>
        <v>98</v>
      </c>
    </row>
    <row r="49" spans="2:7" x14ac:dyDescent="0.25">
      <c r="B49" t="str">
        <f>'Games and picks'!B1372</f>
        <v>Daddy Hanratty</v>
      </c>
      <c r="C49" t="s">
        <v>25</v>
      </c>
      <c r="D49">
        <f>'Games and picks'!F1392</f>
        <v>98</v>
      </c>
    </row>
    <row r="50" spans="2:7" x14ac:dyDescent="0.25">
      <c r="B50" t="str">
        <f>'Games and picks'!B291</f>
        <v>Grandpa</v>
      </c>
      <c r="C50" t="s">
        <v>25</v>
      </c>
      <c r="D50">
        <f>'Games and picks'!F311</f>
        <v>97</v>
      </c>
    </row>
    <row r="51" spans="2:7" x14ac:dyDescent="0.25">
      <c r="B51" t="str">
        <f>'Games and picks'!B1349</f>
        <v>Bayou</v>
      </c>
      <c r="C51" t="s">
        <v>25</v>
      </c>
      <c r="D51">
        <f>'Games and picks'!F1369</f>
        <v>97</v>
      </c>
    </row>
    <row r="52" spans="2:7" x14ac:dyDescent="0.25">
      <c r="B52" t="str">
        <f>'Games and picks'!B245</f>
        <v>Go Habs Go</v>
      </c>
      <c r="C52" t="s">
        <v>25</v>
      </c>
      <c r="D52">
        <f>'Games and picks'!F265</f>
        <v>96</v>
      </c>
      <c r="F52">
        <v>1096</v>
      </c>
      <c r="G52">
        <v>1116</v>
      </c>
    </row>
    <row r="53" spans="2:7" x14ac:dyDescent="0.25">
      <c r="B53" t="str">
        <f>'Games and picks'!B199</f>
        <v>BcommaMan</v>
      </c>
      <c r="C53" t="s">
        <v>25</v>
      </c>
      <c r="D53">
        <f>'Games and picks'!F219</f>
        <v>96</v>
      </c>
    </row>
    <row r="54" spans="2:7" x14ac:dyDescent="0.25">
      <c r="B54" t="str">
        <f>'Games and picks'!B337</f>
        <v>Toronto2026/2027#11</v>
      </c>
      <c r="C54" t="s">
        <v>25</v>
      </c>
      <c r="D54">
        <f>'Games and picks'!F357</f>
        <v>96</v>
      </c>
    </row>
    <row r="55" spans="2:7" x14ac:dyDescent="0.25">
      <c r="B55" t="str">
        <f>'Games and picks'!B1234</f>
        <v>AWhite 11</v>
      </c>
      <c r="C55" t="s">
        <v>25</v>
      </c>
      <c r="D55">
        <f>'Games and picks'!F1254</f>
        <v>96</v>
      </c>
    </row>
    <row r="56" spans="2:7" x14ac:dyDescent="0.25">
      <c r="B56" t="str">
        <f>'Games and picks'!B1142</f>
        <v>24CUPS</v>
      </c>
      <c r="C56" t="s">
        <v>25</v>
      </c>
      <c r="D56">
        <f>'Games and picks'!F1162</f>
        <v>95</v>
      </c>
    </row>
    <row r="57" spans="2:7" x14ac:dyDescent="0.25">
      <c r="B57" t="str">
        <f>'Games and picks'!B659</f>
        <v>Cora Ryan</v>
      </c>
      <c r="C57" t="s">
        <v>25</v>
      </c>
      <c r="D57">
        <f>'Games and picks'!F679</f>
        <v>92</v>
      </c>
    </row>
    <row r="58" spans="2:7" x14ac:dyDescent="0.25">
      <c r="B58" t="str">
        <f>'Games and picks'!B383</f>
        <v>Skidmark’s Mom</v>
      </c>
      <c r="C58" t="s">
        <v>25</v>
      </c>
      <c r="D58">
        <f>'Games and picks'!F403</f>
        <v>90</v>
      </c>
    </row>
    <row r="59" spans="2:7" x14ac:dyDescent="0.25">
      <c r="B59" t="str">
        <f>'Games and picks'!B429</f>
        <v>Go Raptors and Jays</v>
      </c>
      <c r="C59" t="s">
        <v>25</v>
      </c>
      <c r="D59">
        <f>'Games and picks'!F449</f>
        <v>89</v>
      </c>
    </row>
    <row r="60" spans="2:7" x14ac:dyDescent="0.25">
      <c r="B60" t="str">
        <f>'Games and picks'!B498</f>
        <v>"Poppa"</v>
      </c>
      <c r="C60" t="s">
        <v>25</v>
      </c>
      <c r="D60">
        <f>'Games and picks'!F518</f>
        <v>88</v>
      </c>
    </row>
    <row r="61" spans="2:7" x14ac:dyDescent="0.25">
      <c r="B61" t="str">
        <f>'Games and picks'!B636</f>
        <v>Fenwick Flyer</v>
      </c>
      <c r="C61" t="s">
        <v>25</v>
      </c>
      <c r="D61">
        <f>'Games and picks'!F656</f>
        <v>85</v>
      </c>
    </row>
    <row r="62" spans="2:7" x14ac:dyDescent="0.25">
      <c r="B62" t="str">
        <f>'Games and picks'!B153</f>
        <v>Andrew C</v>
      </c>
      <c r="C62" t="s">
        <v>25</v>
      </c>
      <c r="D62">
        <f>'Games and picks'!F173</f>
        <v>76</v>
      </c>
    </row>
    <row r="63" spans="2:7" x14ac:dyDescent="0.25">
      <c r="C63" t="s">
        <v>25</v>
      </c>
    </row>
    <row r="64" spans="2:7" x14ac:dyDescent="0.25">
      <c r="C64" t="s">
        <v>25</v>
      </c>
    </row>
    <row r="65" spans="3:3" x14ac:dyDescent="0.25">
      <c r="C65" t="s">
        <v>25</v>
      </c>
    </row>
  </sheetData>
  <autoFilter ref="B3:D3" xr:uid="{00000000-0009-0000-0000-000001000000}">
    <sortState xmlns:xlrd2="http://schemas.microsoft.com/office/spreadsheetml/2017/richdata2" ref="B4:D65">
      <sortCondition descending="1" ref="D3"/>
    </sortState>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B370-91AE-47A2-BF18-3453D6C5CC07}">
  <dimension ref="A1:R17"/>
  <sheetViews>
    <sheetView workbookViewId="0">
      <selection activeCell="J19" sqref="J19"/>
    </sheetView>
  </sheetViews>
  <sheetFormatPr defaultRowHeight="15" x14ac:dyDescent="0.25"/>
  <cols>
    <col min="3" max="3" width="19.7109375" customWidth="1"/>
    <col min="4" max="4" width="20.5703125" customWidth="1"/>
    <col min="12" max="12" width="11.140625" customWidth="1"/>
    <col min="13" max="13" width="17.85546875" customWidth="1"/>
    <col min="14" max="14" width="17.42578125" customWidth="1"/>
    <col min="18" max="18" width="13.7109375" customWidth="1"/>
  </cols>
  <sheetData>
    <row r="1" spans="1:18" ht="60" x14ac:dyDescent="0.25">
      <c r="A1" s="49" t="s">
        <v>104</v>
      </c>
      <c r="B1" s="50" t="s">
        <v>103</v>
      </c>
      <c r="C1" s="49" t="s">
        <v>101</v>
      </c>
      <c r="D1" s="49" t="s">
        <v>102</v>
      </c>
      <c r="E1" s="44" t="s">
        <v>101</v>
      </c>
      <c r="F1" s="44" t="s">
        <v>102</v>
      </c>
    </row>
    <row r="2" spans="1:18" x14ac:dyDescent="0.25">
      <c r="A2" s="51">
        <v>8</v>
      </c>
      <c r="B2" s="55" t="s">
        <v>110</v>
      </c>
      <c r="C2" s="53">
        <f t="shared" ref="C2:C17" si="0">E2^2</f>
        <v>46656</v>
      </c>
      <c r="D2" s="54">
        <f t="shared" ref="D2:D17" si="1">1/(F2^1.5)</f>
        <v>2.740800854268486E-4</v>
      </c>
      <c r="E2" s="46">
        <v>216</v>
      </c>
      <c r="F2" s="46">
        <v>237</v>
      </c>
    </row>
    <row r="3" spans="1:18" x14ac:dyDescent="0.25">
      <c r="A3" s="51">
        <v>8</v>
      </c>
      <c r="B3" s="55" t="s">
        <v>109</v>
      </c>
      <c r="C3" s="53">
        <f t="shared" si="0"/>
        <v>59049</v>
      </c>
      <c r="D3" s="54">
        <f t="shared" si="1"/>
        <v>2.706469570515272E-4</v>
      </c>
      <c r="E3" s="46">
        <v>243</v>
      </c>
      <c r="F3" s="47">
        <v>239</v>
      </c>
      <c r="K3" t="s">
        <v>133</v>
      </c>
    </row>
    <row r="4" spans="1:18" x14ac:dyDescent="0.25">
      <c r="A4" s="51">
        <v>7</v>
      </c>
      <c r="B4" s="55" t="s">
        <v>98</v>
      </c>
      <c r="C4" s="53">
        <f t="shared" si="0"/>
        <v>82944</v>
      </c>
      <c r="D4" s="54">
        <f t="shared" si="1"/>
        <v>2.4130728928863961E-4</v>
      </c>
      <c r="E4" s="46">
        <v>288</v>
      </c>
      <c r="F4" s="46">
        <v>258</v>
      </c>
    </row>
    <row r="5" spans="1:18" x14ac:dyDescent="0.25">
      <c r="A5" s="51">
        <v>7</v>
      </c>
      <c r="B5" s="55" t="s">
        <v>132</v>
      </c>
      <c r="C5" s="53">
        <f t="shared" si="0"/>
        <v>69169</v>
      </c>
      <c r="D5" s="54">
        <f t="shared" si="1"/>
        <v>2.1691038560509384E-4</v>
      </c>
      <c r="E5" s="46">
        <v>263</v>
      </c>
      <c r="F5" s="47">
        <v>277</v>
      </c>
    </row>
    <row r="6" spans="1:18" x14ac:dyDescent="0.25">
      <c r="A6" s="51">
        <v>6</v>
      </c>
      <c r="B6" s="55" t="s">
        <v>100</v>
      </c>
      <c r="C6" s="53">
        <f t="shared" si="0"/>
        <v>67081</v>
      </c>
      <c r="D6" s="54">
        <f t="shared" si="1"/>
        <v>2.9046762216338655E-4</v>
      </c>
      <c r="E6" s="46">
        <v>259</v>
      </c>
      <c r="F6" s="47">
        <v>228</v>
      </c>
    </row>
    <row r="7" spans="1:18" x14ac:dyDescent="0.25">
      <c r="A7" s="51">
        <v>6</v>
      </c>
      <c r="B7" s="57" t="s">
        <v>67</v>
      </c>
      <c r="C7" s="53">
        <f t="shared" si="0"/>
        <v>73984</v>
      </c>
      <c r="D7" s="53">
        <f t="shared" si="1"/>
        <v>2.6728490722026209E-4</v>
      </c>
      <c r="E7" s="46">
        <v>272</v>
      </c>
      <c r="F7" s="46">
        <v>241</v>
      </c>
    </row>
    <row r="8" spans="1:18" x14ac:dyDescent="0.25">
      <c r="A8" s="51">
        <v>5</v>
      </c>
      <c r="B8" s="56" t="s">
        <v>34</v>
      </c>
      <c r="C8" s="53">
        <f t="shared" si="0"/>
        <v>75625</v>
      </c>
      <c r="D8" s="54">
        <f t="shared" si="1"/>
        <v>2.3050351108457338E-4</v>
      </c>
      <c r="E8" s="46">
        <v>275</v>
      </c>
      <c r="F8" s="47">
        <v>266</v>
      </c>
      <c r="O8" s="45"/>
      <c r="P8" s="45"/>
      <c r="Q8" s="44"/>
      <c r="R8" s="44"/>
    </row>
    <row r="9" spans="1:18" x14ac:dyDescent="0.25">
      <c r="A9" s="51">
        <v>5</v>
      </c>
      <c r="B9" s="55" t="s">
        <v>97</v>
      </c>
      <c r="C9" s="53">
        <f t="shared" si="0"/>
        <v>70225</v>
      </c>
      <c r="D9" s="54">
        <f t="shared" si="1"/>
        <v>2.5604864314554538E-4</v>
      </c>
      <c r="E9" s="46">
        <v>265</v>
      </c>
      <c r="F9" s="46">
        <v>248</v>
      </c>
      <c r="O9" s="14"/>
    </row>
    <row r="10" spans="1:18" x14ac:dyDescent="0.25">
      <c r="A10" s="51">
        <v>4</v>
      </c>
      <c r="B10" s="55" t="s">
        <v>35</v>
      </c>
      <c r="C10" s="53">
        <f t="shared" si="0"/>
        <v>65025</v>
      </c>
      <c r="D10" s="54">
        <f t="shared" si="1"/>
        <v>2.5760516719667116E-4</v>
      </c>
      <c r="E10" s="46">
        <v>255</v>
      </c>
      <c r="F10" s="47">
        <v>247</v>
      </c>
    </row>
    <row r="11" spans="1:18" x14ac:dyDescent="0.25">
      <c r="A11" s="51">
        <v>4</v>
      </c>
      <c r="B11" s="55" t="s">
        <v>66</v>
      </c>
      <c r="C11" s="53">
        <f t="shared" si="0"/>
        <v>76729</v>
      </c>
      <c r="D11" s="54">
        <f t="shared" si="1"/>
        <v>2.514718737441446E-4</v>
      </c>
      <c r="E11" s="46">
        <v>277</v>
      </c>
      <c r="F11" s="46">
        <v>251</v>
      </c>
    </row>
    <row r="12" spans="1:18" x14ac:dyDescent="0.25">
      <c r="A12" s="51">
        <v>3</v>
      </c>
      <c r="B12" s="55" t="s">
        <v>36</v>
      </c>
      <c r="C12" s="53">
        <f t="shared" si="0"/>
        <v>80656</v>
      </c>
      <c r="D12" s="54">
        <f t="shared" si="1"/>
        <v>2.9828263606297391E-4</v>
      </c>
      <c r="E12" s="46">
        <v>284</v>
      </c>
      <c r="F12" s="46">
        <v>224</v>
      </c>
    </row>
    <row r="13" spans="1:18" x14ac:dyDescent="0.25">
      <c r="A13" s="51">
        <v>3</v>
      </c>
      <c r="B13" s="55" t="s">
        <v>65</v>
      </c>
      <c r="C13" s="53">
        <f t="shared" si="0"/>
        <v>70756</v>
      </c>
      <c r="D13" s="54">
        <f t="shared" si="1"/>
        <v>2.8298800185285025E-4</v>
      </c>
      <c r="E13" s="46">
        <v>266</v>
      </c>
      <c r="F13" s="47">
        <v>232</v>
      </c>
    </row>
    <row r="14" spans="1:18" x14ac:dyDescent="0.25">
      <c r="A14" s="51">
        <v>2</v>
      </c>
      <c r="B14" s="55" t="s">
        <v>108</v>
      </c>
      <c r="C14" s="53">
        <f t="shared" si="0"/>
        <v>72361</v>
      </c>
      <c r="D14" s="54">
        <f t="shared" si="1"/>
        <v>3.1068140434798005E-4</v>
      </c>
      <c r="E14" s="46">
        <v>269</v>
      </c>
      <c r="F14" s="47">
        <v>218</v>
      </c>
    </row>
    <row r="15" spans="1:18" x14ac:dyDescent="0.25">
      <c r="A15" s="51">
        <v>2</v>
      </c>
      <c r="B15" s="56" t="s">
        <v>96</v>
      </c>
      <c r="C15" s="53">
        <f t="shared" si="0"/>
        <v>78400</v>
      </c>
      <c r="D15" s="54">
        <f t="shared" si="1"/>
        <v>2.7582396394242313E-4</v>
      </c>
      <c r="E15" s="46">
        <v>280</v>
      </c>
      <c r="F15" s="46">
        <v>236</v>
      </c>
    </row>
    <row r="16" spans="1:18" x14ac:dyDescent="0.25">
      <c r="A16" s="51">
        <v>1</v>
      </c>
      <c r="B16" s="52" t="s">
        <v>32</v>
      </c>
      <c r="C16" s="53">
        <f t="shared" si="0"/>
        <v>87025</v>
      </c>
      <c r="D16" s="54">
        <f t="shared" si="1"/>
        <v>3.5091821684507377E-4</v>
      </c>
      <c r="E16" s="46">
        <v>295</v>
      </c>
      <c r="F16" s="47">
        <v>201</v>
      </c>
    </row>
    <row r="17" spans="1:6" x14ac:dyDescent="0.25">
      <c r="A17" s="51">
        <v>1</v>
      </c>
      <c r="B17" s="55" t="s">
        <v>33</v>
      </c>
      <c r="C17" s="53">
        <f t="shared" si="0"/>
        <v>85264</v>
      </c>
      <c r="D17" s="54">
        <f t="shared" si="1"/>
        <v>2.7582396394242313E-4</v>
      </c>
      <c r="E17" s="46">
        <v>292</v>
      </c>
      <c r="F17" s="46">
        <v>236</v>
      </c>
    </row>
  </sheetData>
  <autoFilter ref="A1:F1" xr:uid="{6E56B370-91AE-47A2-BF18-3453D6C5CC07}">
    <sortState xmlns:xlrd2="http://schemas.microsoft.com/office/spreadsheetml/2017/richdata2" ref="A2:F17">
      <sortCondition descending="1" ref="A1"/>
    </sortState>
  </autoFilter>
  <conditionalFormatting sqref="B10:B17">
    <cfRule type="cellIs" dxfId="66" priority="9" operator="equal">
      <formula>2</formula>
    </cfRule>
  </conditionalFormatting>
  <conditionalFormatting sqref="C2:C17">
    <cfRule type="dataBar" priority="2">
      <dataBar>
        <cfvo type="min"/>
        <cfvo type="max"/>
        <color rgb="FF638EC6"/>
      </dataBar>
      <extLst>
        <ext xmlns:x14="http://schemas.microsoft.com/office/spreadsheetml/2009/9/main" uri="{B025F937-C7B1-47D3-B67F-A62EFF666E3E}">
          <x14:id>{BF24857D-8ABE-4DC5-9AF3-ECA292C1341F}</x14:id>
        </ext>
      </extLst>
    </cfRule>
  </conditionalFormatting>
  <conditionalFormatting sqref="D2:D17">
    <cfRule type="dataBar" priority="1">
      <dataBar>
        <cfvo type="min"/>
        <cfvo type="max"/>
        <color rgb="FFFF555A"/>
      </dataBar>
      <extLst>
        <ext xmlns:x14="http://schemas.microsoft.com/office/spreadsheetml/2009/9/main" uri="{B025F937-C7B1-47D3-B67F-A62EFF666E3E}">
          <x14:id>{1EB7ED5D-A73F-433E-83BD-E3822F568B1A}</x14:id>
        </ext>
      </extLst>
    </cfRule>
  </conditionalFormatting>
  <conditionalFormatting sqref="E2:F9 B2:B17">
    <cfRule type="cellIs" dxfId="65" priority="10" operator="equal">
      <formula>"ANA"</formula>
    </cfRule>
    <cfRule type="cellIs" dxfId="64" priority="11" operator="equal">
      <formula>"ARI"</formula>
    </cfRule>
    <cfRule type="cellIs" dxfId="63" priority="12" operator="equal">
      <formula>"BOS"</formula>
    </cfRule>
    <cfRule type="cellIs" dxfId="62" priority="13" operator="equal">
      <formula>"BUF"</formula>
    </cfRule>
    <cfRule type="cellIs" dxfId="61" priority="14" operator="equal">
      <formula>"CAR"</formula>
    </cfRule>
    <cfRule type="cellIs" dxfId="60" priority="15" operator="equal">
      <formula>"CBJ"</formula>
    </cfRule>
    <cfRule type="cellIs" dxfId="59" priority="16" operator="equal">
      <formula>"CGY"</formula>
    </cfRule>
    <cfRule type="cellIs" dxfId="58" priority="17" operator="equal">
      <formula>"CHI"</formula>
    </cfRule>
    <cfRule type="cellIs" dxfId="57" priority="18" operator="equal">
      <formula>"COL"</formula>
    </cfRule>
    <cfRule type="cellIs" dxfId="56" priority="19" operator="equal">
      <formula>"DAL"</formula>
    </cfRule>
    <cfRule type="cellIs" dxfId="55" priority="20" operator="equal">
      <formula>"DET"</formula>
    </cfRule>
    <cfRule type="cellIs" dxfId="54" priority="21" operator="equal">
      <formula>"EDM"</formula>
    </cfRule>
    <cfRule type="cellIs" dxfId="53" priority="22" operator="equal">
      <formula>"FLO"</formula>
    </cfRule>
    <cfRule type="cellIs" dxfId="52" priority="23" operator="equal">
      <formula>"LAK"</formula>
    </cfRule>
    <cfRule type="cellIs" dxfId="51" priority="24" operator="equal">
      <formula>"MIN"</formula>
    </cfRule>
    <cfRule type="cellIs" dxfId="50" priority="25" operator="equal">
      <formula>"MTL"</formula>
    </cfRule>
    <cfRule type="cellIs" dxfId="49" priority="26" operator="equal">
      <formula>"NJD"</formula>
    </cfRule>
    <cfRule type="cellIs" dxfId="48" priority="27" operator="equal">
      <formula>"NSH"</formula>
    </cfRule>
    <cfRule type="cellIs" dxfId="47" priority="28" operator="equal">
      <formula>"NYI"</formula>
    </cfRule>
    <cfRule type="cellIs" dxfId="46" priority="29" operator="equal">
      <formula>"NYR"</formula>
    </cfRule>
    <cfRule type="cellIs" dxfId="45" priority="30" operator="equal">
      <formula>"OTT"</formula>
    </cfRule>
    <cfRule type="cellIs" dxfId="44" priority="31" operator="equal">
      <formula>"PHI"</formula>
    </cfRule>
    <cfRule type="cellIs" dxfId="43" priority="32" operator="equal">
      <formula>"PHX"</formula>
    </cfRule>
    <cfRule type="cellIs" dxfId="42" priority="33" operator="equal">
      <formula>"PIT"</formula>
    </cfRule>
    <cfRule type="cellIs" dxfId="41" priority="34" operator="equal">
      <formula>"SEA"</formula>
    </cfRule>
    <cfRule type="cellIs" dxfId="40" priority="35" operator="equal">
      <formula>"SJS"</formula>
    </cfRule>
    <cfRule type="cellIs" dxfId="39" priority="36" operator="equal">
      <formula>"STL"</formula>
    </cfRule>
    <cfRule type="cellIs" dxfId="38" priority="37" operator="equal">
      <formula>"TBL"</formula>
    </cfRule>
    <cfRule type="cellIs" dxfId="37" priority="38" operator="equal">
      <formula>"TORON"</formula>
    </cfRule>
    <cfRule type="cellIs" dxfId="36" priority="39" operator="equal">
      <formula>"VAN"</formula>
    </cfRule>
    <cfRule type="cellIs" dxfId="35" priority="40" operator="equal">
      <formula>"VGK"</formula>
    </cfRule>
    <cfRule type="cellIs" dxfId="34" priority="41" operator="equal">
      <formula>"WPG"</formula>
    </cfRule>
    <cfRule type="cellIs" dxfId="33" priority="42" operator="equal">
      <formula>"WSH"</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BF24857D-8ABE-4DC5-9AF3-ECA292C1341F}">
            <x14:dataBar minLength="0" maxLength="100" border="1" negativeBarBorderColorSameAsPositive="0">
              <x14:cfvo type="autoMin"/>
              <x14:cfvo type="autoMax"/>
              <x14:borderColor rgb="FF638EC6"/>
              <x14:negativeFillColor rgb="FFFF0000"/>
              <x14:negativeBorderColor rgb="FFFF0000"/>
              <x14:axisColor rgb="FF000000"/>
            </x14:dataBar>
          </x14:cfRule>
          <xm:sqref>C2:C17</xm:sqref>
        </x14:conditionalFormatting>
        <x14:conditionalFormatting xmlns:xm="http://schemas.microsoft.com/office/excel/2006/main">
          <x14:cfRule type="dataBar" id="{1EB7ED5D-A73F-433E-83BD-E3822F568B1A}">
            <x14:dataBar minLength="0" maxLength="100" border="1" negativeBarBorderColorSameAsPositive="0">
              <x14:cfvo type="autoMin"/>
              <x14:cfvo type="autoMax"/>
              <x14:borderColor rgb="FFFF555A"/>
              <x14:negativeFillColor rgb="FFFF0000"/>
              <x14:negativeBorderColor rgb="FFFF0000"/>
              <x14:axisColor rgb="FF000000"/>
            </x14:dataBar>
          </x14:cfRule>
          <xm:sqref>D2:D17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F60A-2931-4BF2-86DC-411F45147299}">
  <dimension ref="C4:C33"/>
  <sheetViews>
    <sheetView workbookViewId="0">
      <selection activeCell="G20" sqref="G20"/>
    </sheetView>
  </sheetViews>
  <sheetFormatPr defaultRowHeight="15" x14ac:dyDescent="0.25"/>
  <cols>
    <col min="3" max="3" width="26.140625" customWidth="1"/>
  </cols>
  <sheetData>
    <row r="4" spans="3:3" x14ac:dyDescent="0.25">
      <c r="C4" t="s">
        <v>142</v>
      </c>
    </row>
    <row r="5" spans="3:3" x14ac:dyDescent="0.25">
      <c r="C5" s="13" t="s">
        <v>40</v>
      </c>
    </row>
    <row r="6" spans="3:3" x14ac:dyDescent="0.25">
      <c r="C6" s="13" t="s">
        <v>21</v>
      </c>
    </row>
    <row r="7" spans="3:3" x14ac:dyDescent="0.25">
      <c r="C7" s="13" t="s">
        <v>22</v>
      </c>
    </row>
    <row r="8" spans="3:3" x14ac:dyDescent="0.25">
      <c r="C8" s="13" t="s">
        <v>111</v>
      </c>
    </row>
    <row r="9" spans="3:3" x14ac:dyDescent="0.25">
      <c r="C9" s="13" t="s">
        <v>29</v>
      </c>
    </row>
    <row r="10" spans="3:3" x14ac:dyDescent="0.25">
      <c r="C10" s="13" t="s">
        <v>39</v>
      </c>
    </row>
    <row r="11" spans="3:3" x14ac:dyDescent="0.25">
      <c r="C11" s="13" t="s">
        <v>26</v>
      </c>
    </row>
    <row r="12" spans="3:3" x14ac:dyDescent="0.25">
      <c r="C12" s="13" t="s">
        <v>24</v>
      </c>
    </row>
    <row r="13" spans="3:3" x14ac:dyDescent="0.25">
      <c r="C13" s="13" t="s">
        <v>64</v>
      </c>
    </row>
    <row r="14" spans="3:3" x14ac:dyDescent="0.25">
      <c r="C14" t="s">
        <v>27</v>
      </c>
    </row>
    <row r="15" spans="3:3" x14ac:dyDescent="0.25">
      <c r="C15" t="s">
        <v>41</v>
      </c>
    </row>
    <row r="16" spans="3:3" x14ac:dyDescent="0.25">
      <c r="C16" t="s">
        <v>112</v>
      </c>
    </row>
    <row r="17" spans="3:3" x14ac:dyDescent="0.25">
      <c r="C17" t="s">
        <v>47</v>
      </c>
    </row>
    <row r="18" spans="3:3" x14ac:dyDescent="0.25">
      <c r="C18" t="s">
        <v>39</v>
      </c>
    </row>
    <row r="19" spans="3:3" x14ac:dyDescent="0.25">
      <c r="C19" t="s">
        <v>48</v>
      </c>
    </row>
    <row r="20" spans="3:3" x14ac:dyDescent="0.25">
      <c r="C20" t="s">
        <v>113</v>
      </c>
    </row>
    <row r="21" spans="3:3" x14ac:dyDescent="0.25">
      <c r="C21" t="s">
        <v>50</v>
      </c>
    </row>
    <row r="22" spans="3:3" x14ac:dyDescent="0.25">
      <c r="C22" t="s">
        <v>52</v>
      </c>
    </row>
    <row r="23" spans="3:3" x14ac:dyDescent="0.25">
      <c r="C23" s="58" t="s">
        <v>53</v>
      </c>
    </row>
    <row r="24" spans="3:3" x14ac:dyDescent="0.25">
      <c r="C24" t="s">
        <v>59</v>
      </c>
    </row>
    <row r="25" spans="3:3" x14ac:dyDescent="0.25">
      <c r="C25" t="s">
        <v>63</v>
      </c>
    </row>
    <row r="26" spans="3:3" x14ac:dyDescent="0.25">
      <c r="C26" t="s">
        <v>74</v>
      </c>
    </row>
    <row r="27" spans="3:3" x14ac:dyDescent="0.25">
      <c r="C27" t="s">
        <v>78</v>
      </c>
    </row>
    <row r="28" spans="3:3" x14ac:dyDescent="0.25">
      <c r="C28" t="s">
        <v>71</v>
      </c>
    </row>
    <row r="29" spans="3:3" x14ac:dyDescent="0.25">
      <c r="C29" t="s">
        <v>80</v>
      </c>
    </row>
    <row r="30" spans="3:3" x14ac:dyDescent="0.25">
      <c r="C30" t="s">
        <v>85</v>
      </c>
    </row>
    <row r="31" spans="3:3" x14ac:dyDescent="0.25">
      <c r="C31" t="s">
        <v>89</v>
      </c>
    </row>
    <row r="32" spans="3:3" x14ac:dyDescent="0.25">
      <c r="C32" t="s">
        <v>90</v>
      </c>
    </row>
    <row r="33" spans="3:3" x14ac:dyDescent="0.25">
      <c r="C33" t="s">
        <v>140</v>
      </c>
    </row>
  </sheetData>
  <conditionalFormatting sqref="C5:C17 C19:C22 C24:C33">
    <cfRule type="cellIs" dxfId="32" priority="1" operator="equal">
      <formula>"ANAH"</formula>
    </cfRule>
    <cfRule type="cellIs" dxfId="31" priority="2" operator="equal">
      <formula>"ARI"</formula>
    </cfRule>
    <cfRule type="cellIs" dxfId="30" priority="3" operator="equal">
      <formula>"BOS"</formula>
    </cfRule>
    <cfRule type="cellIs" dxfId="29" priority="4" operator="equal">
      <formula>"BUF"</formula>
    </cfRule>
    <cfRule type="cellIs" dxfId="28" priority="5" operator="equal">
      <formula>"CAR"</formula>
    </cfRule>
    <cfRule type="cellIs" dxfId="27" priority="6" operator="equal">
      <formula>"CBJ"</formula>
    </cfRule>
    <cfRule type="cellIs" dxfId="26" priority="7" operator="equal">
      <formula>"CGY"</formula>
    </cfRule>
    <cfRule type="cellIs" dxfId="25" priority="8" operator="equal">
      <formula>"CHI"</formula>
    </cfRule>
    <cfRule type="cellIs" dxfId="24" priority="9" operator="equal">
      <formula>"COL"</formula>
    </cfRule>
    <cfRule type="cellIs" dxfId="23" priority="10" operator="equal">
      <formula>"DAL"</formula>
    </cfRule>
    <cfRule type="cellIs" dxfId="22" priority="11" operator="equal">
      <formula>"DET"</formula>
    </cfRule>
    <cfRule type="cellIs" dxfId="21" priority="12" operator="equal">
      <formula>"EDM"</formula>
    </cfRule>
    <cfRule type="cellIs" dxfId="20" priority="13" operator="equal">
      <formula>"FLO"</formula>
    </cfRule>
    <cfRule type="cellIs" dxfId="19" priority="14" operator="equal">
      <formula>"LAK"</formula>
    </cfRule>
    <cfRule type="cellIs" dxfId="18" priority="15" operator="equal">
      <formula>"MIN"</formula>
    </cfRule>
    <cfRule type="cellIs" dxfId="17" priority="16" operator="equal">
      <formula>"MTL"</formula>
    </cfRule>
    <cfRule type="cellIs" dxfId="16" priority="17" operator="equal">
      <formula>"NJD"</formula>
    </cfRule>
    <cfRule type="cellIs" dxfId="15" priority="18" operator="equal">
      <formula>"NSH"</formula>
    </cfRule>
    <cfRule type="cellIs" dxfId="14" priority="19" operator="equal">
      <formula>"NYI"</formula>
    </cfRule>
    <cfRule type="cellIs" dxfId="13" priority="20" operator="equal">
      <formula>"NYR"</formula>
    </cfRule>
    <cfRule type="cellIs" dxfId="12" priority="21" operator="equal">
      <formula>"OTT"</formula>
    </cfRule>
    <cfRule type="cellIs" dxfId="11" priority="22" operator="equal">
      <formula>"PHI"</formula>
    </cfRule>
    <cfRule type="cellIs" dxfId="10" priority="23" operator="equal">
      <formula>"PHX"</formula>
    </cfRule>
    <cfRule type="cellIs" dxfId="9" priority="24" operator="equal">
      <formula>"PIT"</formula>
    </cfRule>
    <cfRule type="cellIs" dxfId="8" priority="25" operator="equal">
      <formula>"SEA"</formula>
    </cfRule>
    <cfRule type="cellIs" dxfId="7" priority="26" operator="equal">
      <formula>"SJS"</formula>
    </cfRule>
    <cfRule type="cellIs" dxfId="6" priority="27" operator="equal">
      <formula>"STL"</formula>
    </cfRule>
    <cfRule type="cellIs" dxfId="5" priority="28" operator="equal">
      <formula>"TBL"</formula>
    </cfRule>
    <cfRule type="cellIs" dxfId="4" priority="29" operator="equal">
      <formula>"TORON"</formula>
    </cfRule>
    <cfRule type="cellIs" dxfId="3" priority="30" operator="equal">
      <formula>"VAN"</formula>
    </cfRule>
    <cfRule type="cellIs" dxfId="2" priority="31" operator="equal">
      <formula>"VGK"</formula>
    </cfRule>
    <cfRule type="cellIs" dxfId="1" priority="32" operator="equal">
      <formula>"WPG"</formula>
    </cfRule>
    <cfRule type="cellIs" dxfId="0" priority="33" operator="equal">
      <formula>"WSH"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Games and picks</vt:lpstr>
      <vt:lpstr>Standings</vt:lpstr>
      <vt:lpstr>Form Team stats</vt:lpstr>
      <vt:lpstr>Players Names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Kurik</dc:creator>
  <cp:lastModifiedBy>Alex Curik</cp:lastModifiedBy>
  <cp:lastPrinted>2026-04-12T08:13:22Z</cp:lastPrinted>
  <dcterms:created xsi:type="dcterms:W3CDTF">2021-04-17T22:21:57Z</dcterms:created>
  <dcterms:modified xsi:type="dcterms:W3CDTF">2026-05-05T11:26:23Z</dcterms:modified>
</cp:coreProperties>
</file>